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ötzner Thomas\Desktop\"/>
    </mc:Choice>
  </mc:AlternateContent>
  <workbookProtection workbookPassword="8DC9" lockStructure="1"/>
  <bookViews>
    <workbookView xWindow="0" yWindow="0" windowWidth="28800" windowHeight="11970"/>
  </bookViews>
  <sheets>
    <sheet name="OWA" sheetId="1" r:id="rId1"/>
    <sheet name="S3" sheetId="2" state="hidden" r:id="rId2"/>
    <sheet name="S3a" sheetId="3" state="hidden" r:id="rId3"/>
    <sheet name="S3cliq" sheetId="4" state="hidden" r:id="rId4"/>
    <sheet name="S3a cliq" sheetId="5" state="hidden" r:id="rId5"/>
    <sheet name="S15 cliq" sheetId="6" state="hidden" r:id="rId6"/>
    <sheet name="S15a cliq" sheetId="7" state="hidden" r:id="rId7"/>
    <sheet name="S19" sheetId="8" state="hidden" r:id="rId8"/>
    <sheet name="S15b" sheetId="9" state="hidden" r:id="rId9"/>
  </sheets>
  <definedNames>
    <definedName name="_xlnm.Print_Area" localSheetId="0">OWA!$B$2:$J$22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C7" i="9"/>
  <c r="C7" i="8"/>
  <c r="C7" i="7"/>
  <c r="C7" i="6"/>
  <c r="C7" i="5"/>
  <c r="C7" i="4"/>
  <c r="C7" i="3"/>
  <c r="C7" i="2"/>
  <c r="E17" i="1" s="1"/>
  <c r="D13" i="1" l="1"/>
  <c r="D14" i="1"/>
  <c r="D15" i="1"/>
  <c r="D16" i="1"/>
  <c r="D17" i="1"/>
  <c r="D12" i="1"/>
  <c r="C6" i="5"/>
  <c r="C13" i="1"/>
  <c r="C14" i="1"/>
  <c r="C15" i="1"/>
  <c r="C16" i="1"/>
  <c r="C17" i="1"/>
  <c r="C12" i="1"/>
  <c r="F6" i="8" l="1"/>
  <c r="C6" i="7"/>
  <c r="I22" i="5"/>
  <c r="I21" i="5" s="1"/>
  <c r="C6" i="3"/>
  <c r="C6" i="8" l="1"/>
  <c r="D6" i="8"/>
  <c r="E6" i="8"/>
  <c r="E8" i="1"/>
  <c r="G18" i="1" s="1"/>
  <c r="G13" i="1" l="1"/>
  <c r="H14" i="1"/>
  <c r="F14" i="1"/>
  <c r="E15" i="1"/>
  <c r="E12" i="1"/>
  <c r="F18" i="1"/>
  <c r="H18" i="1"/>
  <c r="G15" i="1"/>
  <c r="H13" i="1"/>
  <c r="H15" i="1"/>
  <c r="F15" i="1"/>
  <c r="H12" i="1"/>
  <c r="E18" i="1"/>
  <c r="E13" i="1"/>
  <c r="G14" i="1"/>
  <c r="G12" i="1"/>
  <c r="F13" i="1"/>
  <c r="E14" i="1"/>
  <c r="F12" i="1"/>
</calcChain>
</file>

<file path=xl/sharedStrings.xml><?xml version="1.0" encoding="utf-8"?>
<sst xmlns="http://schemas.openxmlformats.org/spreadsheetml/2006/main" count="182" uniqueCount="50">
  <si>
    <t>Nr. / No.</t>
  </si>
  <si>
    <t>600 x 600</t>
  </si>
  <si>
    <t>625 x 625</t>
  </si>
  <si>
    <t>50G</t>
  </si>
  <si>
    <t>1200 x 600</t>
  </si>
  <si>
    <t>42/24</t>
  </si>
  <si>
    <t>50/15G</t>
  </si>
  <si>
    <t>12/…/…</t>
  </si>
  <si>
    <t>cliq-24-MR</t>
  </si>
  <si>
    <t>cliq-24-CT (kurz)</t>
  </si>
  <si>
    <t>cliq-24-CT (lang)</t>
  </si>
  <si>
    <t>1250 x 625</t>
  </si>
  <si>
    <t>cliq-15-MR</t>
  </si>
  <si>
    <t>cliq-15-CT (kurz)</t>
  </si>
  <si>
    <t>cliq-15-CT (lang)</t>
  </si>
  <si>
    <t>42/15</t>
  </si>
  <si>
    <t>50/19</t>
  </si>
  <si>
    <t>[m]</t>
  </si>
  <si>
    <t>System S3</t>
  </si>
  <si>
    <t>System S3a</t>
  </si>
  <si>
    <t>System S3 cliq</t>
  </si>
  <si>
    <t>System S3a cliq</t>
  </si>
  <si>
    <t>System S15 cliq</t>
  </si>
  <si>
    <t>System S15a cliq</t>
  </si>
  <si>
    <t>System S19</t>
  </si>
  <si>
    <t>Abhänger</t>
  </si>
  <si>
    <t>Contura-Füllstück</t>
  </si>
  <si>
    <t>Druckfeder</t>
  </si>
  <si>
    <t>System S15b</t>
  </si>
  <si>
    <t>Tragprofil</t>
  </si>
  <si>
    <t>Verbindungsprofil kurz</t>
  </si>
  <si>
    <t>Verbindungsprofil lang</t>
  </si>
  <si>
    <t>Wandprofil</t>
  </si>
  <si>
    <t>Stufenwandprofil</t>
  </si>
  <si>
    <t>-</t>
  </si>
  <si>
    <t>Bei Tragprofil und Mineralplatten sind 10% Verschnitt berücksichtigt.</t>
  </si>
  <si>
    <t>Für eine Bestellung müssen unsere Angaben von dem Besteller (in eigener Verantwortung) überprüft werden. Der Besteller ist für Gegenstand und Umfang der Bestellung verantwortlich. Eine Gewährleistung und Haftung für Massenauszüge wird von uns nicht übernommen. Die Massenauszüge sind näherungsweise Angaben. In der Praxis können sich Abweichungen ergeben.</t>
  </si>
  <si>
    <t>Raumlänge [m]</t>
  </si>
  <si>
    <t>Raumbreite [m]</t>
  </si>
  <si>
    <t>Raumfläche [m²]</t>
  </si>
  <si>
    <t>Stück</t>
  </si>
  <si>
    <t>Design</t>
  </si>
  <si>
    <r>
      <t>OWAcoustic</t>
    </r>
    <r>
      <rPr>
        <b/>
        <vertAlign val="superscript"/>
        <sz val="12"/>
        <color theme="0"/>
        <rFont val="Arial"/>
        <family val="2"/>
      </rPr>
      <t>®</t>
    </r>
    <r>
      <rPr>
        <b/>
        <sz val="12"/>
        <color theme="0"/>
        <rFont val="Arial"/>
        <family val="2"/>
      </rPr>
      <t xml:space="preserve"> Mineralplatten</t>
    </r>
  </si>
  <si>
    <t>600 x 600 mm</t>
  </si>
  <si>
    <t>625 x 625 mm</t>
  </si>
  <si>
    <t>1200 x 600 mm</t>
  </si>
  <si>
    <t>1250 x 625 mm</t>
  </si>
  <si>
    <r>
      <t>Mengenermittlung für OWAcoustic</t>
    </r>
    <r>
      <rPr>
        <b/>
        <vertAlign val="superscript"/>
        <sz val="20"/>
        <color theme="1"/>
        <rFont val="Arial"/>
        <family val="2"/>
      </rPr>
      <t>®</t>
    </r>
    <r>
      <rPr>
        <b/>
        <sz val="20"/>
        <color theme="1"/>
        <rFont val="Arial"/>
        <family val="2"/>
      </rPr>
      <t xml:space="preserve"> Rasterdecken</t>
    </r>
  </si>
  <si>
    <t>Bezeichnung</t>
  </si>
  <si>
    <t>Version 190131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</si>
</sst>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quot;Stück&quot;"/>
    <numFmt numFmtId="165" formatCode="0\ &quot;m&quot;"/>
    <numFmt numFmtId="166" formatCode="0\ &quot;Stück&quot;"/>
    <numFmt numFmtId="167" formatCode="0.00\ &quot;m&quot;"/>
  </numFmts>
  <fonts count="12" x14ac:knownFonts="1">
    <font>
      <sz val="10"/>
      <color theme="1"/>
      <name val="Arial"/>
      <family val="2"/>
    </font>
    <font>
      <b/>
      <sz val="10"/>
      <color theme="1"/>
      <name val="Arial"/>
      <family val="2"/>
    </font>
    <font>
      <sz val="10"/>
      <color theme="0"/>
      <name val="Arial"/>
      <family val="2"/>
    </font>
    <font>
      <b/>
      <sz val="12"/>
      <color theme="1"/>
      <name val="Arial"/>
      <family val="2"/>
    </font>
    <font>
      <b/>
      <sz val="20"/>
      <color theme="1"/>
      <name val="Arial"/>
      <family val="2"/>
    </font>
    <font>
      <b/>
      <sz val="10"/>
      <color rgb="FFFF0000"/>
      <name val="Arial"/>
      <family val="2"/>
    </font>
    <font>
      <sz val="6"/>
      <color theme="1"/>
      <name val="Arial"/>
      <family val="2"/>
    </font>
    <font>
      <b/>
      <vertAlign val="superscript"/>
      <sz val="20"/>
      <color theme="1"/>
      <name val="Arial"/>
      <family val="2"/>
    </font>
    <font>
      <b/>
      <sz val="6"/>
      <color theme="1"/>
      <name val="Arial"/>
      <family val="2"/>
    </font>
    <font>
      <b/>
      <sz val="10"/>
      <color theme="0"/>
      <name val="Arial"/>
      <family val="2"/>
    </font>
    <font>
      <b/>
      <sz val="12"/>
      <color theme="0"/>
      <name val="Arial"/>
      <family val="2"/>
    </font>
    <font>
      <b/>
      <vertAlign val="superscript"/>
      <sz val="12"/>
      <color theme="0"/>
      <name val="Arial"/>
      <family val="2"/>
    </font>
  </fonts>
  <fills count="6">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1">
    <xf numFmtId="0" fontId="0" fillId="0" borderId="0"/>
  </cellStyleXfs>
  <cellXfs count="41">
    <xf numFmtId="0" fontId="0" fillId="0" borderId="0" xfId="0"/>
    <xf numFmtId="0" fontId="0" fillId="0" borderId="0" xfId="0" applyAlignment="1">
      <alignment horizontal="center"/>
    </xf>
    <xf numFmtId="164" fontId="0" fillId="0" borderId="0" xfId="0" applyNumberFormat="1" applyAlignment="1">
      <alignment horizontal="center"/>
    </xf>
    <xf numFmtId="167" fontId="0" fillId="0" borderId="0" xfId="0" applyNumberFormat="1"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0" fontId="0" fillId="3" borderId="0" xfId="0" applyFill="1"/>
    <xf numFmtId="0" fontId="1" fillId="3" borderId="0" xfId="0" applyFont="1" applyFill="1"/>
    <xf numFmtId="0" fontId="0" fillId="3" borderId="0" xfId="0" applyFill="1" applyProtection="1"/>
    <xf numFmtId="0" fontId="1" fillId="3" borderId="0" xfId="0" applyFont="1" applyFill="1" applyProtection="1"/>
    <xf numFmtId="0" fontId="2" fillId="3" borderId="0" xfId="0" applyFont="1" applyFill="1" applyProtection="1">
      <protection locked="0"/>
    </xf>
    <xf numFmtId="165" fontId="0" fillId="0" borderId="0" xfId="0" applyNumberFormat="1" applyAlignment="1"/>
    <xf numFmtId="0" fontId="10" fillId="2" borderId="11"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xf>
    <xf numFmtId="0" fontId="9" fillId="5" borderId="10"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xf>
    <xf numFmtId="0" fontId="0" fillId="3" borderId="1" xfId="0" applyFill="1" applyBorder="1" applyProtection="1"/>
    <xf numFmtId="0" fontId="0" fillId="3" borderId="2" xfId="0" applyFill="1" applyBorder="1" applyProtection="1"/>
    <xf numFmtId="0" fontId="8" fillId="3" borderId="3" xfId="0" applyFont="1" applyFill="1" applyBorder="1" applyAlignment="1" applyProtection="1">
      <alignment horizontal="right"/>
    </xf>
    <xf numFmtId="0" fontId="0" fillId="3" borderId="4" xfId="0" applyFill="1" applyBorder="1" applyProtection="1"/>
    <xf numFmtId="0" fontId="0" fillId="3" borderId="0" xfId="0" applyFill="1" applyBorder="1" applyProtection="1"/>
    <xf numFmtId="0" fontId="4" fillId="3" borderId="0" xfId="0" applyFont="1" applyFill="1" applyBorder="1" applyProtection="1"/>
    <xf numFmtId="0" fontId="0" fillId="3" borderId="5" xfId="0" applyFill="1" applyBorder="1" applyProtection="1"/>
    <xf numFmtId="0" fontId="1" fillId="4" borderId="11" xfId="0" applyFont="1" applyFill="1" applyBorder="1" applyAlignment="1" applyProtection="1">
      <alignment horizontal="center" vertical="center"/>
    </xf>
    <xf numFmtId="0" fontId="0" fillId="3" borderId="9" xfId="0" applyFill="1" applyBorder="1" applyProtection="1"/>
    <xf numFmtId="0" fontId="0" fillId="3" borderId="12" xfId="0" applyFill="1" applyBorder="1" applyProtection="1"/>
    <xf numFmtId="0" fontId="0" fillId="3" borderId="0" xfId="0" applyFill="1" applyBorder="1" applyAlignment="1" applyProtection="1">
      <alignment horizontal="center"/>
    </xf>
    <xf numFmtId="0" fontId="10" fillId="2" borderId="11" xfId="0" applyFont="1" applyFill="1" applyBorder="1" applyAlignment="1" applyProtection="1">
      <alignment horizontal="center" vertical="center"/>
    </xf>
    <xf numFmtId="164" fontId="10" fillId="2" borderId="11" xfId="0" applyNumberFormat="1" applyFont="1" applyFill="1" applyBorder="1" applyAlignment="1" applyProtection="1">
      <alignment horizontal="center" vertical="center"/>
    </xf>
    <xf numFmtId="0" fontId="0" fillId="3" borderId="6" xfId="0" applyFill="1" applyBorder="1" applyProtection="1"/>
    <xf numFmtId="0" fontId="0" fillId="3" borderId="7" xfId="0" applyFill="1" applyBorder="1" applyProtection="1"/>
    <xf numFmtId="0" fontId="0" fillId="3" borderId="8" xfId="0" applyFill="1" applyBorder="1" applyProtection="1"/>
    <xf numFmtId="164" fontId="10" fillId="3" borderId="11" xfId="0" applyNumberFormat="1"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6"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xf>
    <xf numFmtId="165" fontId="0" fillId="0" borderId="0" xfId="0" applyNumberFormat="1" applyAlignment="1">
      <alignment horizontal="center"/>
    </xf>
    <xf numFmtId="166" fontId="0" fillId="0" borderId="0" xfId="0" applyNumberFormat="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Lines="15" dropStyle="combo" dx="22" fmlaLink="$R$2" fmlaRange="$L$10:$L$24"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257175</xdr:colOff>
          <xdr:row>5</xdr:row>
          <xdr:rowOff>19050</xdr:rowOff>
        </xdr:from>
        <xdr:to>
          <xdr:col>8</xdr:col>
          <xdr:colOff>371475</xdr:colOff>
          <xdr:row>6</xdr:row>
          <xdr:rowOff>276225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twoCellAnchor>
    <xdr:from>
      <xdr:col>2</xdr:col>
      <xdr:colOff>89647</xdr:colOff>
      <xdr:row>2</xdr:row>
      <xdr:rowOff>33616</xdr:rowOff>
    </xdr:from>
    <xdr:to>
      <xdr:col>2</xdr:col>
      <xdr:colOff>1232647</xdr:colOff>
      <xdr:row>6</xdr:row>
      <xdr:rowOff>177526</xdr:rowOff>
    </xdr:to>
    <xdr:pic>
      <xdr:nvPicPr>
        <xdr:cNvPr id="3" name="Grafik 16" descr="OW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029" y="190498"/>
          <a:ext cx="1143000" cy="1096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8"/>
  <sheetViews>
    <sheetView tabSelected="1" zoomScale="115" zoomScaleNormal="115" workbookViewId="0">
      <selection activeCell="E6" sqref="E6"/>
    </sheetView>
  </sheetViews>
  <sheetFormatPr baseColWidth="10" defaultRowHeight="12.75" x14ac:dyDescent="0.2"/>
  <cols>
    <col min="1" max="1" width="0.7109375" customWidth="1"/>
    <col min="2" max="2" width="1.42578125" customWidth="1"/>
    <col min="3" max="3" width="24.140625" customWidth="1"/>
    <col min="4" max="4" width="20" customWidth="1"/>
    <col min="5" max="8" width="17.140625" customWidth="1"/>
    <col min="9" max="9" width="17.7109375" customWidth="1"/>
    <col min="10" max="10" width="1.42578125" customWidth="1"/>
    <col min="11" max="11" width="1.42578125" hidden="1" customWidth="1"/>
    <col min="12" max="13" width="11.42578125" hidden="1" customWidth="1"/>
    <col min="14" max="14" width="11.42578125" customWidth="1"/>
    <col min="16" max="17" width="11.42578125" customWidth="1"/>
    <col min="18" max="18" width="11.42578125" style="6" hidden="1" customWidth="1"/>
    <col min="19" max="19" width="0" style="6" hidden="1" customWidth="1"/>
    <col min="20" max="32" width="11.42578125" style="6"/>
  </cols>
  <sheetData>
    <row r="1" spans="1:18" ht="13.5" thickBot="1" x14ac:dyDescent="0.25">
      <c r="A1" s="8"/>
      <c r="B1" s="8"/>
      <c r="C1" s="8"/>
      <c r="D1" s="8"/>
      <c r="E1" s="8"/>
      <c r="F1" s="8"/>
      <c r="G1" s="8"/>
      <c r="H1" s="8"/>
      <c r="I1" s="8"/>
      <c r="J1" s="8"/>
      <c r="K1" s="8"/>
      <c r="L1" s="8"/>
      <c r="M1" s="8"/>
      <c r="N1" s="8"/>
      <c r="O1" s="6"/>
      <c r="P1" s="6"/>
      <c r="Q1" s="6"/>
    </row>
    <row r="2" spans="1:18" x14ac:dyDescent="0.2">
      <c r="A2" s="8"/>
      <c r="B2" s="18"/>
      <c r="C2" s="19"/>
      <c r="D2" s="19"/>
      <c r="E2" s="19"/>
      <c r="F2" s="19"/>
      <c r="G2" s="19"/>
      <c r="H2" s="19"/>
      <c r="I2" s="19"/>
      <c r="J2" s="20" t="s">
        <v>49</v>
      </c>
      <c r="K2" s="8"/>
      <c r="L2" s="8"/>
      <c r="M2" s="8"/>
      <c r="N2" s="8"/>
      <c r="O2" s="8"/>
      <c r="P2" s="8"/>
      <c r="Q2" s="6"/>
      <c r="R2" s="10">
        <v>1</v>
      </c>
    </row>
    <row r="3" spans="1:18" ht="30" x14ac:dyDescent="0.4">
      <c r="A3" s="8"/>
      <c r="B3" s="21"/>
      <c r="C3" s="22"/>
      <c r="D3" s="23" t="s">
        <v>47</v>
      </c>
      <c r="E3" s="22"/>
      <c r="F3" s="22"/>
      <c r="G3" s="22"/>
      <c r="H3" s="22"/>
      <c r="I3" s="22"/>
      <c r="J3" s="24"/>
      <c r="K3" s="8"/>
      <c r="L3" s="8"/>
      <c r="M3" s="8"/>
      <c r="N3" s="8"/>
      <c r="O3" s="8"/>
      <c r="P3" s="8"/>
      <c r="Q3" s="6"/>
      <c r="R3" s="10"/>
    </row>
    <row r="4" spans="1:18" x14ac:dyDescent="0.2">
      <c r="A4" s="8"/>
      <c r="B4" s="21"/>
      <c r="C4" s="22"/>
      <c r="D4" s="22"/>
      <c r="E4" s="22"/>
      <c r="F4" s="22"/>
      <c r="G4" s="22"/>
      <c r="H4" s="22"/>
      <c r="I4" s="22"/>
      <c r="J4" s="24"/>
      <c r="K4" s="8"/>
      <c r="L4" s="8"/>
      <c r="M4" s="8"/>
      <c r="N4" s="8"/>
      <c r="O4" s="8"/>
      <c r="P4" s="8"/>
      <c r="Q4" s="6"/>
      <c r="R4" s="10"/>
    </row>
    <row r="5" spans="1:18" x14ac:dyDescent="0.2">
      <c r="A5" s="8"/>
      <c r="B5" s="21"/>
      <c r="C5" s="22"/>
      <c r="D5" s="22"/>
      <c r="E5" s="22"/>
      <c r="F5" s="22"/>
      <c r="G5" s="22"/>
      <c r="H5" s="22"/>
      <c r="I5" s="22"/>
      <c r="J5" s="24"/>
      <c r="K5" s="8"/>
      <c r="L5" s="8"/>
      <c r="M5" s="8"/>
      <c r="N5" s="8"/>
      <c r="O5" s="8"/>
      <c r="P5" s="8"/>
      <c r="Q5" s="6"/>
    </row>
    <row r="6" spans="1:18" ht="22.5" customHeight="1" x14ac:dyDescent="0.2">
      <c r="A6" s="8"/>
      <c r="B6" s="21"/>
      <c r="C6" s="22"/>
      <c r="D6" s="25" t="s">
        <v>37</v>
      </c>
      <c r="E6" s="15">
        <v>20</v>
      </c>
      <c r="F6" s="26"/>
      <c r="G6" s="22"/>
      <c r="H6" s="22"/>
      <c r="I6" s="22"/>
      <c r="J6" s="24"/>
      <c r="K6" s="8"/>
      <c r="L6" s="8"/>
      <c r="M6" s="8"/>
      <c r="N6" s="8"/>
      <c r="O6" s="8"/>
      <c r="P6" s="8"/>
      <c r="Q6" s="6"/>
    </row>
    <row r="7" spans="1:18" ht="22.5" customHeight="1" x14ac:dyDescent="0.2">
      <c r="A7" s="8"/>
      <c r="B7" s="21"/>
      <c r="C7" s="22"/>
      <c r="D7" s="25" t="s">
        <v>38</v>
      </c>
      <c r="E7" s="16">
        <v>10</v>
      </c>
      <c r="F7" s="22"/>
      <c r="G7" s="22"/>
      <c r="H7" s="22"/>
      <c r="I7" s="22"/>
      <c r="J7" s="24"/>
      <c r="K7" s="8"/>
      <c r="L7" s="8"/>
      <c r="M7" s="8"/>
      <c r="N7" s="8"/>
      <c r="O7" s="8"/>
      <c r="P7" s="8"/>
      <c r="Q7" s="6"/>
    </row>
    <row r="8" spans="1:18" ht="22.5" customHeight="1" x14ac:dyDescent="0.2">
      <c r="A8" s="8"/>
      <c r="B8" s="21"/>
      <c r="C8" s="22"/>
      <c r="D8" s="25" t="s">
        <v>39</v>
      </c>
      <c r="E8" s="17">
        <f>E6*E7</f>
        <v>200</v>
      </c>
      <c r="F8" s="26"/>
      <c r="G8" s="22"/>
      <c r="H8" s="22"/>
      <c r="I8" s="22"/>
      <c r="J8" s="24"/>
      <c r="K8" s="8"/>
      <c r="L8" s="8"/>
      <c r="M8" s="8"/>
      <c r="N8" s="8"/>
      <c r="O8" s="8"/>
      <c r="P8" s="8"/>
      <c r="Q8" s="6"/>
    </row>
    <row r="9" spans="1:18" x14ac:dyDescent="0.2">
      <c r="A9" s="8"/>
      <c r="B9" s="21"/>
      <c r="C9" s="22"/>
      <c r="D9" s="27"/>
      <c r="E9" s="27"/>
      <c r="F9" s="22"/>
      <c r="G9" s="22"/>
      <c r="H9" s="22"/>
      <c r="I9" s="22"/>
      <c r="J9" s="24"/>
      <c r="K9" s="8"/>
      <c r="L9" s="8"/>
      <c r="M9" s="8"/>
      <c r="N9" s="8"/>
      <c r="O9" s="8"/>
      <c r="P9" s="8"/>
      <c r="Q9" s="6"/>
    </row>
    <row r="10" spans="1:18" x14ac:dyDescent="0.2">
      <c r="A10" s="8"/>
      <c r="B10" s="21"/>
      <c r="C10" s="22"/>
      <c r="D10" s="28"/>
      <c r="E10" s="28"/>
      <c r="F10" s="28"/>
      <c r="G10" s="28"/>
      <c r="H10" s="28"/>
      <c r="I10" s="22"/>
      <c r="J10" s="24"/>
      <c r="K10" s="8"/>
      <c r="L10" s="9" t="s">
        <v>18</v>
      </c>
      <c r="M10" s="8" t="s">
        <v>1</v>
      </c>
      <c r="N10" s="8"/>
      <c r="O10" s="8"/>
      <c r="P10" s="8"/>
      <c r="Q10" s="6"/>
    </row>
    <row r="11" spans="1:18" ht="22.5" customHeight="1" x14ac:dyDescent="0.2">
      <c r="A11" s="8"/>
      <c r="B11" s="21"/>
      <c r="C11" s="22"/>
      <c r="D11" s="29" t="s">
        <v>48</v>
      </c>
      <c r="E11" s="30" t="s">
        <v>43</v>
      </c>
      <c r="F11" s="30" t="s">
        <v>44</v>
      </c>
      <c r="G11" s="30" t="s">
        <v>45</v>
      </c>
      <c r="H11" s="30" t="s">
        <v>46</v>
      </c>
      <c r="I11" s="34"/>
      <c r="J11" s="24"/>
      <c r="K11" s="8"/>
      <c r="L11" s="8"/>
      <c r="M11" s="8"/>
      <c r="N11" s="8"/>
      <c r="O11" s="8"/>
      <c r="P11" s="8"/>
      <c r="Q11" s="6"/>
    </row>
    <row r="12" spans="1:18" ht="34.5" customHeight="1" x14ac:dyDescent="0.2">
      <c r="A12" s="8"/>
      <c r="B12" s="21"/>
      <c r="C12" s="12" t="str">
        <f>IF($R$2=1,'S3'!A2,IF($R$2=3,S3a!A2,IF($R$2=5,S3cliq!A2,IF($R$2=7,'S3a cliq'!G17,IF($R$2=9,'S15 cliq'!A2,IF($R$2=11,'S15a cliq'!A2,IF($R$2=13,'S19'!A2,IF($R$2=15,S15b!A2,"-"))))))))</f>
        <v>Abhänger</v>
      </c>
      <c r="D12" s="13" t="str">
        <f>IF($R$2=1,'S3'!B2,IF($R$2=3,S3a!B2,IF($R$2=5,S3cliq!B2,IF($R$2=7,'S3a cliq'!H17,IF($R$2=9,'S15 cliq'!B2,IF($R$2=11,'S15a cliq'!B2,IF($R$2=13,'S19'!B2,IF($R$2=15,S15b!B2,"-"))))))))</f>
        <v>12/…/…</v>
      </c>
      <c r="E12" s="14">
        <f>$E$8*IF($R$2=1,'S3'!C2,IF($R$2=3,S3a!C2,IF($R$2=5,S3cliq!C2,IF($R$2=7,'S3a cliq'!I17,IF($R$2=9,'S15 cliq'!C2,IF($R$2=11,'S15a cliq'!C2,IF($R$2=13,'S19'!C2,IF($R$2=15,S15b!C2,"-"))))))))</f>
        <v>140</v>
      </c>
      <c r="F12" s="14">
        <f>$E$8*IF($R$2=1,'S3'!D2,IF($R$2=3,S3a!D2,IF($R$2=5,S3cliq!D2,IF($R$2=7,'S3a cliq'!J17,IF($R$2=9,'S15 cliq'!D2,IF($R$2=11,'S15a cliq'!D2,IF($R$2=13,'S19'!D2,IF($R$2=15,S15b!D2,"-"))))))))</f>
        <v>140</v>
      </c>
      <c r="G12" s="14">
        <f>$E$8*IF($R$2=1,'S3'!E2,IF($R$2=3,S3a!E2,IF($R$2=5,S3cliq!E2,IF($R$2=7,'S3a cliq'!K17,IF($R$2=9,'S15 cliq'!E2,IF($R$2=11,'S15a cliq'!E2,IF($R$2=13,'S19'!E2,IF($R$2=15,S15b!E2,"-"))))))))</f>
        <v>140</v>
      </c>
      <c r="H12" s="14">
        <f>$E$8*IF($R$2=1,'S3'!F2,IF($R$2=3,S3a!F2,IF($R$2=5,S3cliq!F2,IF($R$2=7,'S3a cliq'!L17,IF($R$2=9,'S15 cliq'!F2,IF($R$2=11,'S15a cliq'!F2,IF($R$2=13,'S19'!F2,IF($R$2=15,S15b!F2,"-"))))))))</f>
        <v>140</v>
      </c>
      <c r="I12" s="14" t="s">
        <v>40</v>
      </c>
      <c r="J12" s="24"/>
      <c r="K12" s="8"/>
      <c r="L12" s="9" t="s">
        <v>19</v>
      </c>
      <c r="M12" s="8" t="s">
        <v>2</v>
      </c>
      <c r="N12" s="8"/>
      <c r="O12" s="8"/>
      <c r="P12" s="8"/>
      <c r="Q12" s="6"/>
    </row>
    <row r="13" spans="1:18" ht="34.5" customHeight="1" x14ac:dyDescent="0.2">
      <c r="A13" s="8"/>
      <c r="B13" s="21"/>
      <c r="C13" s="12" t="str">
        <f>IF($R$2=1,'S3'!A3,IF($R$2=3,S3a!A3,IF($R$2=5,S3cliq!A3,IF($R$2=7,'S3a cliq'!G18,IF($R$2=9,'S15 cliq'!A3,IF($R$2=11,'S15a cliq'!A3,IF($R$2=13,'S19'!A3,IF($R$2=15,S15b!A3,"-"))))))))</f>
        <v>Tragprofil</v>
      </c>
      <c r="D13" s="13">
        <f>IF($R$2=1,'S3'!B3,IF($R$2=3,S3a!B3,IF($R$2=5,S3cliq!B3,IF($R$2=7,'S3a cliq'!H18,IF($R$2=9,'S15 cliq'!B3,IF($R$2=11,'S15a cliq'!B3,IF($R$2=13,'S19'!B3,IF($R$2=15,S15b!B3,"-"))))))))</f>
        <v>45</v>
      </c>
      <c r="E13" s="35">
        <f>ROUND($E$8*IF($R$2=1,'S3'!C3,IF($R$2=3,S3a!C3,IF($R$2=5,S3cliq!C3,IF($R$2=7,'S3a cliq'!I18,IF($R$2=9,'S15 cliq'!C3,IF($R$2=11,'S15a cliq'!C3,IF($R$2=13,'S19'!C3,IF($R$2=15,S15b!C3,"-"))))))))*1.1,0)</f>
        <v>183</v>
      </c>
      <c r="F13" s="35">
        <f>ROUND($E$8*IF($R$2=1,'S3'!D3,IF($R$2=3,S3a!D3,IF($R$2=5,S3cliq!D3,IF($R$2=7,'S3a cliq'!J18,IF($R$2=9,'S15 cliq'!D3,IF($R$2=11,'S15a cliq'!D3,IF($R$2=13,'S19'!D3,IF($R$2=15,S15b!D3,"-"))))))))*1.1,0)</f>
        <v>176</v>
      </c>
      <c r="G13" s="35">
        <f>ROUND($E$8*IF($R$2=1,'S3'!E3,IF($R$2=3,S3a!E3,IF($R$2=5,S3cliq!E3,IF($R$2=7,'S3a cliq'!K18,IF($R$2=9,'S15 cliq'!E3,IF($R$2=11,'S15a cliq'!E3,IF($R$2=13,'S19'!E3,IF($R$2=15,S15b!E3,"-"))))))))*1.1,0)</f>
        <v>183</v>
      </c>
      <c r="H13" s="35">
        <f>ROUND($E$8*IF($R$2=1,'S3'!F3,IF($R$2=3,S3a!F3,IF($R$2=5,S3cliq!F3,IF($R$2=7,'S3a cliq'!L18,IF($R$2=9,'S15 cliq'!F3,IF($R$2=11,'S15a cliq'!F3,IF($R$2=13,'S19'!F3,IF($R$2=15,S15b!F3,"-"))))))))*1.1,0)</f>
        <v>176</v>
      </c>
      <c r="I13" s="35" t="s">
        <v>17</v>
      </c>
      <c r="J13" s="24"/>
      <c r="K13" s="8"/>
      <c r="L13" s="8"/>
      <c r="M13" s="8"/>
      <c r="N13" s="8"/>
      <c r="O13" s="8"/>
      <c r="P13" s="8"/>
      <c r="Q13" s="6"/>
    </row>
    <row r="14" spans="1:18" ht="34.5" customHeight="1" x14ac:dyDescent="0.2">
      <c r="A14" s="8"/>
      <c r="B14" s="21"/>
      <c r="C14" s="12" t="str">
        <f>IF($R$2=1,'S3'!A4,IF($R$2=3,S3a!A4,IF($R$2=5,S3cliq!A4,IF($R$2=7,'S3a cliq'!G19,IF($R$2=9,'S15 cliq'!A4,IF($R$2=11,'S15a cliq'!A4,IF($R$2=13,'S19'!A4,IF($R$2=15,S15b!A4,"-"))))))))</f>
        <v>Verbindungsprofil kurz</v>
      </c>
      <c r="D14" s="13">
        <f>IF($R$2=1,'S3'!B4,IF($R$2=3,S3a!B4,IF($R$2=5,S3cliq!B4,IF($R$2=7,'S3a cliq'!H19,IF($R$2=9,'S15 cliq'!B4,IF($R$2=11,'S15a cliq'!B4,IF($R$2=13,'S19'!B4,IF($R$2=15,S15b!B4,"-"))))))))</f>
        <v>46</v>
      </c>
      <c r="E14" s="14">
        <f>$E$8*IF($R$2=1,'S3'!C4,IF($R$2=3,S3a!C4,IF($R$2=5,S3cliq!C4,IF($R$2=7,'S3a cliq'!I19,IF($R$2=9,'S15 cliq'!C4,IF($R$2=11,'S15a cliq'!C4,IF($R$2=13,'S19'!C4,IF($R$2=15,S15b!C4,"-"))))))))</f>
        <v>166</v>
      </c>
      <c r="F14" s="14">
        <f>$E$8*IF($R$2=1,'S3'!D4,IF($R$2=3,S3a!D4,IF($R$2=5,S3cliq!D4,IF($R$2=7,'S3a cliq'!J19,IF($R$2=9,'S15 cliq'!D4,IF($R$2=11,'S15a cliq'!D4,IF($R$2=13,'S19'!D4,IF($R$2=15,S15b!D4,"-"))))))))</f>
        <v>160</v>
      </c>
      <c r="G14" s="14">
        <f>$E$8*IF($R$2=1,'S3'!E4,IF($R$2=3,S3a!E4,IF($R$2=5,S3cliq!E4,IF($R$2=7,'S3a cliq'!K19,IF($R$2=9,'S15 cliq'!E4,IF($R$2=11,'S15a cliq'!E4,IF($R$2=13,'S19'!E4,IF($R$2=15,S15b!E4,"-"))))))))</f>
        <v>0</v>
      </c>
      <c r="H14" s="14">
        <f>$E$8*IF($R$2=1,'S3'!F4,IF($R$2=3,S3a!F4,IF($R$2=5,S3cliq!F4,IF($R$2=7,'S3a cliq'!L19,IF($R$2=9,'S15 cliq'!F4,IF($R$2=11,'S15a cliq'!F4,IF($R$2=13,'S19'!F4,IF($R$2=15,S15b!F4,"-"))))))))</f>
        <v>0</v>
      </c>
      <c r="I14" s="14" t="s">
        <v>17</v>
      </c>
      <c r="J14" s="24"/>
      <c r="K14" s="8"/>
      <c r="L14" s="9" t="s">
        <v>20</v>
      </c>
      <c r="M14" s="8" t="s">
        <v>4</v>
      </c>
      <c r="N14" s="8"/>
      <c r="O14" s="8"/>
      <c r="P14" s="8"/>
      <c r="Q14" s="6"/>
    </row>
    <row r="15" spans="1:18" ht="34.5" customHeight="1" x14ac:dyDescent="0.2">
      <c r="A15" s="8"/>
      <c r="B15" s="21"/>
      <c r="C15" s="12" t="str">
        <f>IF($R$2=1,'S3'!A5,IF($R$2=3,S3a!A5,IF($R$2=5,S3cliq!A5,IF($R$2=7,'S3a cliq'!G20,IF($R$2=9,'S15 cliq'!A5,IF($R$2=11,'S15a cliq'!A5,IF($R$2=13,'S19'!A5,IF($R$2=15,S15b!A5,"-"))))))))</f>
        <v>Verbindungsprofil lang</v>
      </c>
      <c r="D15" s="13">
        <f>IF($R$2=1,'S3'!B5,IF($R$2=3,S3a!B5,IF($R$2=5,S3cliq!B5,IF($R$2=7,'S3a cliq'!H20,IF($R$2=9,'S15 cliq'!B5,IF($R$2=11,'S15a cliq'!B5,IF($R$2=13,'S19'!B5,IF($R$2=15,S15b!B5,"-"))))))))</f>
        <v>47</v>
      </c>
      <c r="E15" s="14">
        <f>$E$8*IF($R$2=1,'S3'!C5,IF($R$2=3,S3a!C5,IF($R$2=5,S3cliq!C5,IF($R$2=7,'S3a cliq'!I20,IF($R$2=9,'S15 cliq'!C5,IF($R$2=11,'S15a cliq'!C5,IF($R$2=13,'S19'!C5,IF($R$2=15,S15b!C5,"-"))))))))</f>
        <v>332</v>
      </c>
      <c r="F15" s="14">
        <f>$E$8*IF($R$2=1,'S3'!D5,IF($R$2=3,S3a!D5,IF($R$2=5,S3cliq!D5,IF($R$2=7,'S3a cliq'!J20,IF($R$2=9,'S15 cliq'!D5,IF($R$2=11,'S15a cliq'!D5,IF($R$2=13,'S19'!D5,IF($R$2=15,S15b!D5,"-"))))))))</f>
        <v>320</v>
      </c>
      <c r="G15" s="14">
        <f>$E$8*IF($R$2=1,'S3'!E5,IF($R$2=3,S3a!E5,IF($R$2=5,S3cliq!E5,IF($R$2=7,'S3a cliq'!K20,IF($R$2=9,'S15 cliq'!E5,IF($R$2=11,'S15a cliq'!E5,IF($R$2=13,'S19'!E5,IF($R$2=15,S15b!E5,"-"))))))))</f>
        <v>332</v>
      </c>
      <c r="H15" s="14">
        <f>$E$8*IF($R$2=1,'S3'!F5,IF($R$2=3,S3a!F5,IF($R$2=5,S3cliq!F5,IF($R$2=7,'S3a cliq'!L20,IF($R$2=9,'S15 cliq'!F5,IF($R$2=11,'S15a cliq'!F5,IF($R$2=13,'S19'!F5,IF($R$2=15,S15b!F5,"-"))))))))</f>
        <v>320</v>
      </c>
      <c r="I15" s="14" t="s">
        <v>17</v>
      </c>
      <c r="J15" s="24"/>
      <c r="K15" s="8"/>
      <c r="L15" s="8"/>
      <c r="M15" s="8"/>
      <c r="N15" s="8"/>
      <c r="O15" s="8"/>
      <c r="P15" s="8"/>
      <c r="Q15" s="6"/>
    </row>
    <row r="16" spans="1:18" ht="34.5" customHeight="1" x14ac:dyDescent="0.2">
      <c r="A16" s="8"/>
      <c r="B16" s="21"/>
      <c r="C16" s="12" t="str">
        <f>IF($R$2=1,'S3'!A6,IF($R$2=3,S3a!A6,IF($R$2=5,S3cliq!A6,IF($R$2=7,'S3a cliq'!G21,IF($R$2=9,'S15 cliq'!A6,IF($R$2=11,'S15a cliq'!A6,IF($R$2=13,'S19'!A6,IF($R$2=15,S15b!A6,"-"))))))))</f>
        <v>-</v>
      </c>
      <c r="D16" s="13" t="str">
        <f>IF($R$2=1,'S3'!B6,IF($R$2=3,S3a!B6,IF($R$2=5,S3cliq!B6,IF($R$2=7,'S3a cliq'!H21,IF($R$2=9,'S15 cliq'!B6,IF($R$2=11,'S15a cliq'!B6,IF($R$2=13,'S19'!B6,IF($R$2=15,S15b!B6,"-"))))))))</f>
        <v>-</v>
      </c>
      <c r="E16" s="36" t="str">
        <f>IF($R$2=1,'S3'!C6,IF($R$2=3,S3a!C6,IF($R$2=5,S3cliq!C6,IF($R$2=7,'S3a cliq'!I21,IF($R$2=9,'S15 cliq'!C6,IF($R$2=11,'S15a cliq'!C6,IF($R$2=13,'S19'!C6,IF($R$2=15,S15b!C6,"-"))))))))</f>
        <v>-</v>
      </c>
      <c r="F16" s="36"/>
      <c r="G16" s="36"/>
      <c r="H16" s="36"/>
      <c r="I16" s="14" t="s">
        <v>40</v>
      </c>
      <c r="J16" s="24"/>
      <c r="K16" s="8"/>
      <c r="L16" s="9" t="s">
        <v>21</v>
      </c>
      <c r="M16" s="8" t="s">
        <v>11</v>
      </c>
      <c r="N16" s="8"/>
      <c r="O16" s="8"/>
      <c r="P16" s="8"/>
      <c r="Q16" s="6"/>
    </row>
    <row r="17" spans="1:17" ht="34.5" customHeight="1" x14ac:dyDescent="0.2">
      <c r="A17" s="8"/>
      <c r="B17" s="21"/>
      <c r="C17" s="12" t="str">
        <f>IF($R$2=1,'S3'!A7,IF($R$2=3,S3a!A7,IF($R$2=5,S3cliq!A7,IF($R$2=7,'S3a cliq'!G22,IF($R$2=9,'S15 cliq'!A7,IF($R$2=11,'S15a cliq'!A7,IF($R$2=13,'S19'!A7,IF($R$2=15,S15b!A7,"-"))))))))</f>
        <v>Wandprofil</v>
      </c>
      <c r="D17" s="13" t="str">
        <f>IF($R$2=1,'S3'!B7,IF($R$2=3,S3a!B7,IF($R$2=5,S3cliq!B7,IF($R$2=7,'S3a cliq'!H22,IF($R$2=9,'S15 cliq'!B7,IF($R$2=11,'S15a cliq'!B7,IF($R$2=13,'S19'!B7,IF($R$2=15,S15b!B7,"-"))))))))</f>
        <v>50G</v>
      </c>
      <c r="E17" s="36">
        <f>IF($R$2=1,'S3'!C7,IF($R$2=3,S3a!C7,IF($R$2=5,S3cliq!C7,IF($R$2=7,'S3a cliq'!I22,IF($R$2=9,'S15 cliq'!C7,IF($R$2=11,'S15a cliq'!C7,IF($R$2=13,'S19'!C7,IF($R$2=15,S15b!C7,"-"))))))))</f>
        <v>60</v>
      </c>
      <c r="F17" s="36"/>
      <c r="G17" s="36"/>
      <c r="H17" s="36"/>
      <c r="I17" s="14" t="s">
        <v>17</v>
      </c>
      <c r="J17" s="24"/>
      <c r="K17" s="8"/>
      <c r="L17" s="8"/>
      <c r="M17" s="8"/>
      <c r="N17" s="8"/>
      <c r="O17" s="8"/>
      <c r="P17" s="8"/>
      <c r="Q17" s="6"/>
    </row>
    <row r="18" spans="1:17" ht="34.5" customHeight="1" x14ac:dyDescent="0.2">
      <c r="A18" s="8"/>
      <c r="B18" s="21"/>
      <c r="C18" s="12" t="s">
        <v>42</v>
      </c>
      <c r="D18" s="13" t="s">
        <v>41</v>
      </c>
      <c r="E18" s="14">
        <f>ROUND(($E$8/0.36)*1.1,0)</f>
        <v>611</v>
      </c>
      <c r="F18" s="14">
        <f>ROUND(($E$8/0.3906)*1.1,0)</f>
        <v>563</v>
      </c>
      <c r="G18" s="14">
        <f>ROUND(($E$8/0.72)*1.1,0)</f>
        <v>306</v>
      </c>
      <c r="H18" s="14">
        <f>ROUND(($E$8/0.78125)*1.1,0)</f>
        <v>282</v>
      </c>
      <c r="I18" s="14" t="s">
        <v>40</v>
      </c>
      <c r="J18" s="24"/>
      <c r="K18" s="8"/>
      <c r="L18" s="9" t="s">
        <v>22</v>
      </c>
      <c r="M18" s="8"/>
      <c r="N18" s="8"/>
      <c r="O18" s="8"/>
      <c r="P18" s="8"/>
      <c r="Q18" s="6"/>
    </row>
    <row r="19" spans="1:17" ht="5.25" customHeight="1" x14ac:dyDescent="0.2">
      <c r="A19" s="8"/>
      <c r="B19" s="21"/>
      <c r="C19" s="22"/>
      <c r="D19" s="22"/>
      <c r="E19" s="22"/>
      <c r="F19" s="22"/>
      <c r="G19" s="22"/>
      <c r="H19" s="22"/>
      <c r="I19" s="22"/>
      <c r="J19" s="24"/>
      <c r="K19" s="8"/>
      <c r="L19" s="8"/>
      <c r="M19" s="8"/>
      <c r="N19" s="8"/>
      <c r="O19" s="8"/>
      <c r="P19" s="8"/>
      <c r="Q19" s="6"/>
    </row>
    <row r="20" spans="1:17" x14ac:dyDescent="0.2">
      <c r="A20" s="8"/>
      <c r="B20" s="21"/>
      <c r="C20" s="38" t="s">
        <v>35</v>
      </c>
      <c r="D20" s="38"/>
      <c r="E20" s="38"/>
      <c r="F20" s="38"/>
      <c r="G20" s="38"/>
      <c r="H20" s="38"/>
      <c r="I20" s="38"/>
      <c r="J20" s="24"/>
      <c r="K20" s="8"/>
      <c r="L20" s="9" t="s">
        <v>23</v>
      </c>
      <c r="M20" s="8"/>
      <c r="N20" s="8"/>
      <c r="O20" s="8"/>
      <c r="P20" s="8"/>
      <c r="Q20" s="6"/>
    </row>
    <row r="21" spans="1:17" ht="17.25" customHeight="1" x14ac:dyDescent="0.2">
      <c r="A21" s="8"/>
      <c r="B21" s="21"/>
      <c r="C21" s="37" t="s">
        <v>36</v>
      </c>
      <c r="D21" s="37"/>
      <c r="E21" s="37"/>
      <c r="F21" s="37"/>
      <c r="G21" s="37"/>
      <c r="H21" s="37"/>
      <c r="I21" s="37"/>
      <c r="J21" s="24"/>
      <c r="K21" s="8"/>
      <c r="L21" s="9"/>
      <c r="M21" s="8"/>
      <c r="N21" s="8"/>
      <c r="O21" s="8"/>
      <c r="P21" s="8"/>
      <c r="Q21" s="6"/>
    </row>
    <row r="22" spans="1:17" s="6" customFormat="1" ht="4.5" customHeight="1" thickBot="1" x14ac:dyDescent="0.25">
      <c r="A22" s="8"/>
      <c r="B22" s="31"/>
      <c r="C22" s="32"/>
      <c r="D22" s="32"/>
      <c r="E22" s="32"/>
      <c r="F22" s="32"/>
      <c r="G22" s="32"/>
      <c r="H22" s="32"/>
      <c r="I22" s="32"/>
      <c r="J22" s="33"/>
      <c r="K22" s="8"/>
      <c r="L22" s="9" t="s">
        <v>24</v>
      </c>
      <c r="M22" s="8"/>
      <c r="N22" s="8"/>
      <c r="O22" s="8"/>
      <c r="P22" s="8"/>
    </row>
    <row r="23" spans="1:17" x14ac:dyDescent="0.2">
      <c r="A23" s="8"/>
      <c r="B23" s="8"/>
      <c r="C23" s="8"/>
      <c r="D23" s="8"/>
      <c r="E23" s="8"/>
      <c r="F23" s="8"/>
      <c r="G23" s="8"/>
      <c r="H23" s="8"/>
      <c r="I23" s="8"/>
      <c r="J23" s="8"/>
      <c r="K23" s="8"/>
      <c r="L23" s="8"/>
      <c r="M23" s="8"/>
      <c r="N23" s="8"/>
      <c r="O23" s="6"/>
      <c r="P23" s="6"/>
      <c r="Q23" s="6"/>
    </row>
    <row r="24" spans="1:17" x14ac:dyDescent="0.2">
      <c r="A24" s="6"/>
      <c r="B24" s="6"/>
      <c r="C24" s="6"/>
      <c r="D24" s="6"/>
      <c r="E24" s="6"/>
      <c r="F24" s="6"/>
      <c r="G24" s="6"/>
      <c r="H24" s="6"/>
      <c r="I24" s="6"/>
      <c r="J24" s="6"/>
      <c r="K24" s="6"/>
      <c r="L24" s="7" t="s">
        <v>28</v>
      </c>
      <c r="M24" s="6"/>
      <c r="N24" s="6"/>
      <c r="O24" s="6"/>
      <c r="P24" s="6"/>
      <c r="Q24" s="6"/>
    </row>
    <row r="25" spans="1:17" x14ac:dyDescent="0.2">
      <c r="A25" s="6"/>
      <c r="B25" s="6"/>
      <c r="C25" s="6"/>
      <c r="D25" s="6"/>
      <c r="E25" s="6"/>
      <c r="F25" s="6"/>
      <c r="G25" s="6"/>
      <c r="H25" s="6"/>
      <c r="I25" s="6"/>
      <c r="J25" s="6"/>
      <c r="K25" s="6"/>
      <c r="M25" s="6"/>
      <c r="N25" s="6"/>
      <c r="O25" s="6"/>
      <c r="P25" s="6"/>
      <c r="Q25" s="6"/>
    </row>
    <row r="26" spans="1:17" x14ac:dyDescent="0.2">
      <c r="A26" s="6"/>
      <c r="B26" s="6"/>
      <c r="C26" s="6"/>
      <c r="D26" s="6"/>
      <c r="E26" s="6"/>
      <c r="F26" s="6"/>
      <c r="G26" s="6"/>
      <c r="H26" s="6"/>
      <c r="I26" s="6"/>
      <c r="J26" s="6"/>
      <c r="K26" s="6"/>
      <c r="L26" s="6"/>
      <c r="M26" s="6"/>
      <c r="N26" s="6"/>
      <c r="O26" s="6"/>
      <c r="P26" s="6"/>
      <c r="Q26" s="6"/>
    </row>
    <row r="27" spans="1:17" x14ac:dyDescent="0.2">
      <c r="A27" s="6"/>
      <c r="B27" s="6"/>
      <c r="C27" s="6"/>
      <c r="D27" s="6"/>
      <c r="E27" s="6"/>
      <c r="F27" s="6"/>
      <c r="G27" s="6"/>
      <c r="H27" s="6"/>
      <c r="I27" s="6"/>
      <c r="J27" s="6"/>
      <c r="K27" s="6"/>
      <c r="L27" s="6"/>
      <c r="M27" s="6"/>
      <c r="N27" s="6"/>
      <c r="O27" s="6"/>
      <c r="P27" s="6"/>
      <c r="Q27" s="6"/>
    </row>
    <row r="28" spans="1:17" x14ac:dyDescent="0.2">
      <c r="A28" s="6"/>
      <c r="B28" s="6"/>
      <c r="C28" s="6"/>
      <c r="D28" s="6"/>
      <c r="E28" s="6"/>
      <c r="F28" s="6"/>
      <c r="G28" s="6"/>
      <c r="H28" s="6"/>
      <c r="I28" s="6"/>
      <c r="J28" s="6"/>
      <c r="K28" s="6"/>
      <c r="L28" s="6"/>
      <c r="M28" s="6"/>
      <c r="N28" s="6"/>
      <c r="O28" s="6"/>
      <c r="P28" s="6"/>
      <c r="Q28" s="6"/>
    </row>
    <row r="29" spans="1:17" x14ac:dyDescent="0.2">
      <c r="A29" s="6"/>
      <c r="B29" s="6"/>
      <c r="C29" s="6"/>
      <c r="D29" s="6"/>
      <c r="E29" s="6"/>
      <c r="F29" s="6"/>
      <c r="G29" s="6"/>
      <c r="H29" s="6"/>
      <c r="I29" s="6"/>
      <c r="J29" s="6"/>
      <c r="K29" s="6"/>
      <c r="L29" s="6"/>
      <c r="M29" s="6"/>
      <c r="N29" s="6"/>
      <c r="O29" s="6"/>
      <c r="P29" s="6"/>
      <c r="Q29" s="6"/>
    </row>
    <row r="30" spans="1:17" x14ac:dyDescent="0.2">
      <c r="A30" s="6"/>
      <c r="B30" s="6"/>
      <c r="C30" s="6"/>
      <c r="D30" s="6"/>
      <c r="E30" s="6"/>
      <c r="F30" s="6"/>
      <c r="G30" s="6"/>
      <c r="H30" s="6"/>
      <c r="I30" s="6"/>
      <c r="J30" s="6"/>
      <c r="K30" s="6"/>
      <c r="L30" s="6"/>
      <c r="M30" s="6"/>
      <c r="N30" s="6"/>
      <c r="O30" s="6"/>
      <c r="P30" s="6"/>
      <c r="Q30" s="6"/>
    </row>
    <row r="31" spans="1:17" x14ac:dyDescent="0.2">
      <c r="A31" s="6"/>
      <c r="B31" s="6"/>
      <c r="C31" s="6"/>
      <c r="D31" s="6"/>
      <c r="E31" s="6"/>
      <c r="F31" s="6"/>
      <c r="G31" s="6"/>
      <c r="H31" s="6"/>
      <c r="I31" s="6"/>
      <c r="J31" s="6"/>
      <c r="K31" s="6"/>
      <c r="L31" s="6"/>
      <c r="M31" s="6"/>
      <c r="N31" s="6"/>
      <c r="O31" s="6"/>
      <c r="P31" s="6"/>
      <c r="Q31" s="6"/>
    </row>
    <row r="32" spans="1:17" x14ac:dyDescent="0.2">
      <c r="A32" s="6"/>
      <c r="B32" s="6"/>
      <c r="C32" s="6"/>
      <c r="D32" s="6"/>
      <c r="E32" s="6"/>
      <c r="F32" s="6"/>
      <c r="G32" s="6"/>
      <c r="H32" s="6"/>
      <c r="I32" s="6"/>
      <c r="J32" s="6"/>
      <c r="K32" s="6"/>
      <c r="L32" s="6"/>
      <c r="M32" s="6"/>
      <c r="N32" s="6"/>
      <c r="O32" s="6"/>
      <c r="P32" s="6"/>
      <c r="Q32" s="6"/>
    </row>
    <row r="33" spans="1:17" x14ac:dyDescent="0.2">
      <c r="A33" s="6"/>
      <c r="B33" s="6"/>
      <c r="C33" s="6"/>
      <c r="D33" s="6"/>
      <c r="E33" s="6"/>
      <c r="F33" s="6"/>
      <c r="G33" s="6"/>
      <c r="H33" s="6"/>
      <c r="I33" s="6"/>
      <c r="J33" s="6"/>
      <c r="K33" s="6"/>
      <c r="L33" s="6"/>
      <c r="M33" s="6"/>
      <c r="N33" s="6"/>
      <c r="O33" s="6"/>
      <c r="P33" s="6"/>
      <c r="Q33" s="6"/>
    </row>
    <row r="34" spans="1:17" x14ac:dyDescent="0.2">
      <c r="A34" s="6"/>
      <c r="B34" s="6"/>
      <c r="C34" s="6"/>
      <c r="D34" s="6"/>
      <c r="E34" s="6"/>
      <c r="F34" s="6"/>
      <c r="G34" s="6"/>
      <c r="H34" s="6"/>
      <c r="I34" s="6"/>
      <c r="J34" s="6"/>
      <c r="K34" s="6"/>
      <c r="L34" s="6"/>
      <c r="M34" s="6"/>
      <c r="N34" s="6"/>
      <c r="O34" s="6"/>
      <c r="P34" s="6"/>
      <c r="Q34" s="6"/>
    </row>
    <row r="35" spans="1:17" x14ac:dyDescent="0.2">
      <c r="A35" s="6"/>
      <c r="B35" s="6"/>
      <c r="C35" s="6"/>
      <c r="D35" s="6"/>
      <c r="E35" s="6"/>
      <c r="F35" s="6"/>
      <c r="G35" s="6"/>
      <c r="H35" s="6"/>
      <c r="I35" s="6"/>
      <c r="J35" s="6"/>
      <c r="K35" s="6"/>
      <c r="L35" s="6"/>
      <c r="M35" s="6"/>
      <c r="N35" s="6"/>
      <c r="O35" s="6"/>
      <c r="P35" s="6"/>
      <c r="Q35" s="6"/>
    </row>
    <row r="36" spans="1:17" x14ac:dyDescent="0.2">
      <c r="A36" s="6"/>
      <c r="B36" s="6"/>
      <c r="C36" s="6"/>
      <c r="D36" s="6"/>
      <c r="E36" s="6"/>
      <c r="F36" s="6"/>
      <c r="G36" s="6"/>
      <c r="H36" s="6"/>
      <c r="I36" s="6"/>
      <c r="J36" s="6"/>
      <c r="K36" s="6"/>
      <c r="L36" s="6"/>
      <c r="M36" s="6"/>
      <c r="N36" s="6"/>
      <c r="O36" s="6"/>
      <c r="P36" s="6"/>
      <c r="Q36" s="6"/>
    </row>
    <row r="37" spans="1:17" x14ac:dyDescent="0.2">
      <c r="A37" s="6"/>
      <c r="B37" s="6"/>
      <c r="C37" s="6"/>
      <c r="D37" s="6"/>
      <c r="E37" s="6"/>
      <c r="F37" s="6"/>
      <c r="G37" s="6"/>
      <c r="H37" s="6"/>
      <c r="I37" s="6"/>
      <c r="J37" s="6"/>
      <c r="K37" s="6"/>
      <c r="L37" s="6"/>
      <c r="M37" s="6"/>
      <c r="N37" s="6"/>
      <c r="O37" s="6"/>
      <c r="P37" s="6"/>
      <c r="Q37" s="6"/>
    </row>
    <row r="38" spans="1:17" x14ac:dyDescent="0.2">
      <c r="A38" s="6"/>
      <c r="B38" s="6"/>
      <c r="C38" s="6"/>
      <c r="D38" s="6"/>
      <c r="E38" s="6"/>
      <c r="F38" s="6"/>
      <c r="G38" s="6"/>
      <c r="H38" s="6"/>
      <c r="I38" s="6"/>
      <c r="J38" s="6"/>
      <c r="K38" s="6"/>
      <c r="L38" s="6"/>
      <c r="M38" s="6"/>
      <c r="N38" s="6"/>
      <c r="O38" s="6"/>
      <c r="P38" s="6"/>
      <c r="Q38" s="6"/>
    </row>
    <row r="39" spans="1:17" x14ac:dyDescent="0.2">
      <c r="A39" s="6"/>
      <c r="B39" s="6"/>
      <c r="C39" s="6"/>
      <c r="D39" s="6"/>
      <c r="E39" s="6"/>
      <c r="F39" s="6"/>
      <c r="G39" s="6"/>
      <c r="H39" s="6"/>
      <c r="I39" s="6"/>
      <c r="J39" s="6"/>
      <c r="K39" s="6"/>
      <c r="L39" s="6"/>
      <c r="M39" s="6"/>
      <c r="N39" s="6"/>
      <c r="O39" s="6"/>
      <c r="P39" s="6"/>
      <c r="Q39" s="6"/>
    </row>
    <row r="40" spans="1:17" x14ac:dyDescent="0.2">
      <c r="A40" s="6"/>
      <c r="B40" s="6"/>
      <c r="C40" s="6"/>
      <c r="D40" s="6"/>
      <c r="E40" s="6"/>
      <c r="F40" s="6"/>
      <c r="G40" s="6"/>
      <c r="H40" s="6"/>
      <c r="I40" s="6"/>
      <c r="J40" s="6"/>
      <c r="K40" s="6"/>
      <c r="L40" s="6"/>
      <c r="M40" s="6"/>
      <c r="N40" s="6"/>
      <c r="O40" s="6"/>
      <c r="P40" s="6"/>
      <c r="Q40" s="6"/>
    </row>
    <row r="41" spans="1:17" x14ac:dyDescent="0.2">
      <c r="A41" s="6"/>
      <c r="B41" s="6"/>
      <c r="C41" s="6"/>
      <c r="D41" s="6"/>
      <c r="E41" s="6"/>
      <c r="F41" s="6"/>
      <c r="G41" s="6"/>
      <c r="H41" s="6"/>
      <c r="I41" s="6"/>
      <c r="J41" s="6"/>
      <c r="K41" s="6"/>
      <c r="L41" s="6"/>
      <c r="M41" s="6"/>
      <c r="N41" s="6"/>
      <c r="O41" s="6"/>
      <c r="P41" s="6"/>
      <c r="Q41" s="6"/>
    </row>
    <row r="42" spans="1:17" x14ac:dyDescent="0.2">
      <c r="A42" s="6"/>
      <c r="B42" s="6"/>
      <c r="C42" s="6"/>
      <c r="D42" s="6"/>
      <c r="E42" s="6"/>
      <c r="F42" s="6"/>
      <c r="G42" s="6"/>
      <c r="H42" s="6"/>
      <c r="I42" s="6"/>
      <c r="J42" s="6"/>
      <c r="K42" s="6"/>
      <c r="L42" s="6"/>
      <c r="M42" s="6"/>
      <c r="N42" s="6"/>
      <c r="O42" s="6"/>
      <c r="P42" s="6"/>
      <c r="Q42" s="6"/>
    </row>
    <row r="43" spans="1:17" x14ac:dyDescent="0.2">
      <c r="A43" s="6"/>
      <c r="B43" s="6"/>
      <c r="C43" s="6"/>
      <c r="D43" s="6"/>
      <c r="E43" s="6"/>
      <c r="F43" s="6"/>
      <c r="G43" s="6"/>
      <c r="H43" s="6"/>
      <c r="I43" s="6"/>
      <c r="J43" s="6"/>
      <c r="K43" s="6"/>
      <c r="L43" s="6"/>
      <c r="M43" s="6"/>
      <c r="N43" s="6"/>
      <c r="O43" s="6"/>
      <c r="P43" s="6"/>
      <c r="Q43" s="6"/>
    </row>
    <row r="44" spans="1:17" x14ac:dyDescent="0.2">
      <c r="A44" s="6"/>
      <c r="B44" s="6"/>
      <c r="C44" s="6"/>
      <c r="D44" s="6"/>
      <c r="E44" s="6"/>
      <c r="F44" s="6"/>
      <c r="G44" s="6"/>
      <c r="H44" s="6"/>
      <c r="I44" s="6"/>
      <c r="J44" s="6"/>
      <c r="K44" s="6"/>
      <c r="L44" s="6"/>
      <c r="M44" s="6"/>
      <c r="N44" s="6"/>
      <c r="O44" s="6"/>
      <c r="P44" s="6"/>
      <c r="Q44" s="6"/>
    </row>
    <row r="45" spans="1:17" x14ac:dyDescent="0.2">
      <c r="A45" s="6"/>
      <c r="B45" s="6"/>
      <c r="C45" s="6"/>
      <c r="D45" s="6"/>
      <c r="E45" s="6"/>
      <c r="F45" s="6"/>
      <c r="G45" s="6"/>
      <c r="H45" s="6"/>
      <c r="I45" s="6"/>
      <c r="J45" s="6"/>
      <c r="K45" s="6"/>
      <c r="L45" s="6"/>
      <c r="M45" s="6"/>
      <c r="N45" s="6"/>
      <c r="O45" s="6"/>
      <c r="P45" s="6"/>
      <c r="Q45" s="6"/>
    </row>
    <row r="46" spans="1:17" x14ac:dyDescent="0.2">
      <c r="A46" s="6"/>
      <c r="B46" s="6"/>
      <c r="C46" s="6"/>
      <c r="D46" s="6"/>
      <c r="E46" s="6"/>
      <c r="F46" s="6"/>
      <c r="G46" s="6"/>
      <c r="H46" s="6"/>
      <c r="I46" s="6"/>
      <c r="J46" s="6"/>
      <c r="K46" s="6"/>
      <c r="L46" s="6"/>
      <c r="M46" s="6"/>
      <c r="N46" s="6"/>
      <c r="O46" s="6"/>
      <c r="P46" s="6"/>
      <c r="Q46" s="6"/>
    </row>
    <row r="47" spans="1:17" x14ac:dyDescent="0.2">
      <c r="A47" s="6"/>
      <c r="B47" s="6"/>
      <c r="C47" s="6"/>
      <c r="D47" s="6"/>
      <c r="E47" s="6"/>
      <c r="F47" s="6"/>
      <c r="G47" s="6"/>
      <c r="H47" s="6"/>
      <c r="I47" s="6"/>
      <c r="J47" s="6"/>
      <c r="K47" s="6"/>
      <c r="L47" s="6"/>
      <c r="M47" s="6"/>
      <c r="N47" s="6"/>
      <c r="O47" s="6"/>
      <c r="P47" s="6"/>
      <c r="Q47" s="6"/>
    </row>
    <row r="48" spans="1:17" x14ac:dyDescent="0.2">
      <c r="A48" s="6"/>
      <c r="B48" s="6"/>
      <c r="C48" s="6"/>
      <c r="D48" s="6"/>
      <c r="E48" s="6"/>
      <c r="F48" s="6"/>
      <c r="G48" s="6"/>
      <c r="H48" s="6"/>
      <c r="I48" s="6"/>
      <c r="J48" s="6"/>
      <c r="K48" s="6"/>
      <c r="L48" s="6"/>
      <c r="M48" s="6"/>
      <c r="N48" s="6"/>
      <c r="O48" s="6"/>
      <c r="P48" s="6"/>
      <c r="Q48" s="6"/>
    </row>
    <row r="49" spans="1:17" x14ac:dyDescent="0.2">
      <c r="A49" s="6"/>
      <c r="B49" s="6"/>
      <c r="C49" s="6"/>
      <c r="D49" s="6"/>
      <c r="E49" s="6"/>
      <c r="F49" s="6"/>
      <c r="G49" s="6"/>
      <c r="H49" s="6"/>
      <c r="I49" s="6"/>
      <c r="J49" s="6"/>
      <c r="K49" s="6"/>
      <c r="L49" s="6"/>
      <c r="M49" s="6"/>
      <c r="N49" s="6"/>
      <c r="O49" s="6"/>
      <c r="P49" s="6"/>
      <c r="Q49" s="6"/>
    </row>
    <row r="50" spans="1:17" x14ac:dyDescent="0.2">
      <c r="A50" s="6"/>
      <c r="B50" s="6"/>
      <c r="C50" s="6"/>
      <c r="D50" s="6"/>
      <c r="E50" s="6"/>
      <c r="F50" s="6"/>
      <c r="G50" s="6"/>
      <c r="H50" s="6"/>
      <c r="I50" s="6"/>
      <c r="J50" s="6"/>
      <c r="K50" s="6"/>
      <c r="L50" s="6"/>
      <c r="M50" s="6"/>
      <c r="N50" s="6"/>
      <c r="O50" s="6"/>
      <c r="P50" s="6"/>
      <c r="Q50" s="6"/>
    </row>
    <row r="51" spans="1:17" x14ac:dyDescent="0.2">
      <c r="A51" s="6"/>
      <c r="B51" s="6"/>
      <c r="C51" s="6"/>
      <c r="D51" s="6"/>
      <c r="E51" s="6"/>
      <c r="F51" s="6"/>
      <c r="G51" s="6"/>
      <c r="H51" s="6"/>
      <c r="I51" s="6"/>
      <c r="J51" s="6"/>
      <c r="K51" s="6"/>
      <c r="L51" s="6"/>
      <c r="M51" s="6"/>
      <c r="N51" s="6"/>
      <c r="O51" s="6"/>
      <c r="P51" s="6"/>
      <c r="Q51" s="6"/>
    </row>
    <row r="52" spans="1:17" x14ac:dyDescent="0.2">
      <c r="A52" s="6"/>
      <c r="B52" s="6"/>
      <c r="C52" s="6"/>
      <c r="D52" s="6"/>
      <c r="E52" s="6"/>
      <c r="F52" s="6"/>
      <c r="G52" s="6"/>
      <c r="H52" s="6"/>
      <c r="I52" s="6"/>
      <c r="J52" s="6"/>
      <c r="K52" s="6"/>
      <c r="L52" s="6"/>
      <c r="M52" s="6"/>
      <c r="N52" s="6"/>
      <c r="O52" s="6"/>
      <c r="P52" s="6"/>
      <c r="Q52" s="6"/>
    </row>
    <row r="53" spans="1:17" x14ac:dyDescent="0.2">
      <c r="A53" s="6"/>
      <c r="B53" s="6"/>
      <c r="C53" s="6"/>
      <c r="D53" s="6"/>
      <c r="E53" s="6"/>
      <c r="F53" s="6"/>
      <c r="G53" s="6"/>
      <c r="H53" s="6"/>
      <c r="I53" s="6"/>
      <c r="J53" s="6"/>
      <c r="K53" s="6"/>
      <c r="L53" s="6"/>
      <c r="M53" s="6"/>
      <c r="N53" s="6"/>
      <c r="O53" s="6"/>
      <c r="P53" s="6"/>
      <c r="Q53" s="6"/>
    </row>
    <row r="54" spans="1:17" x14ac:dyDescent="0.2">
      <c r="A54" s="6"/>
      <c r="B54" s="6"/>
      <c r="C54" s="6"/>
      <c r="D54" s="6"/>
      <c r="E54" s="6"/>
      <c r="F54" s="6"/>
      <c r="G54" s="6"/>
      <c r="H54" s="6"/>
      <c r="I54" s="6"/>
      <c r="J54" s="6"/>
      <c r="K54" s="6"/>
      <c r="L54" s="6"/>
      <c r="M54" s="6"/>
      <c r="N54" s="6"/>
      <c r="O54" s="6"/>
      <c r="P54" s="6"/>
      <c r="Q54" s="6"/>
    </row>
    <row r="55" spans="1:17" x14ac:dyDescent="0.2">
      <c r="A55" s="6"/>
      <c r="B55" s="6"/>
      <c r="C55" s="6"/>
      <c r="D55" s="6"/>
      <c r="E55" s="6"/>
      <c r="F55" s="6"/>
      <c r="G55" s="6"/>
      <c r="H55" s="6"/>
      <c r="I55" s="6"/>
      <c r="J55" s="6"/>
      <c r="K55" s="6"/>
      <c r="L55" s="6"/>
      <c r="M55" s="6"/>
      <c r="N55" s="6"/>
      <c r="O55" s="6"/>
      <c r="P55" s="6"/>
      <c r="Q55" s="6"/>
    </row>
    <row r="56" spans="1:17" x14ac:dyDescent="0.2">
      <c r="A56" s="6"/>
      <c r="B56" s="6"/>
      <c r="C56" s="6"/>
      <c r="D56" s="6"/>
      <c r="E56" s="6"/>
      <c r="F56" s="6"/>
      <c r="G56" s="6"/>
      <c r="H56" s="6"/>
      <c r="I56" s="6"/>
      <c r="J56" s="6"/>
      <c r="K56" s="6"/>
      <c r="L56" s="6"/>
      <c r="M56" s="6"/>
      <c r="N56" s="6"/>
      <c r="O56" s="6"/>
      <c r="P56" s="6"/>
      <c r="Q56" s="6"/>
    </row>
    <row r="57" spans="1:17" x14ac:dyDescent="0.2">
      <c r="A57" s="6"/>
      <c r="B57" s="6"/>
      <c r="C57" s="6"/>
      <c r="D57" s="6"/>
      <c r="E57" s="6"/>
      <c r="F57" s="6"/>
      <c r="G57" s="6"/>
      <c r="H57" s="6"/>
      <c r="I57" s="6"/>
      <c r="J57" s="6"/>
      <c r="K57" s="6"/>
      <c r="L57" s="6"/>
      <c r="M57" s="6"/>
      <c r="N57" s="6"/>
      <c r="O57" s="6"/>
      <c r="P57" s="6"/>
      <c r="Q57" s="6"/>
    </row>
    <row r="58" spans="1:17" x14ac:dyDescent="0.2">
      <c r="A58" s="6"/>
      <c r="B58" s="6"/>
      <c r="C58" s="6"/>
      <c r="D58" s="6"/>
      <c r="E58" s="6"/>
      <c r="F58" s="6"/>
      <c r="G58" s="6"/>
      <c r="H58" s="6"/>
      <c r="I58" s="6"/>
      <c r="J58" s="6"/>
      <c r="K58" s="6"/>
      <c r="L58" s="6"/>
      <c r="M58" s="6"/>
      <c r="N58" s="6"/>
      <c r="O58" s="6"/>
      <c r="P58" s="6"/>
      <c r="Q58" s="6"/>
    </row>
    <row r="59" spans="1:17" x14ac:dyDescent="0.2">
      <c r="A59" s="6"/>
      <c r="B59" s="6"/>
      <c r="C59" s="6"/>
      <c r="D59" s="6"/>
      <c r="E59" s="6"/>
      <c r="F59" s="6"/>
      <c r="G59" s="6"/>
      <c r="H59" s="6"/>
      <c r="I59" s="6"/>
      <c r="J59" s="6"/>
      <c r="K59" s="6"/>
      <c r="L59" s="6"/>
      <c r="M59" s="6"/>
      <c r="N59" s="6"/>
      <c r="O59" s="6"/>
      <c r="P59" s="6"/>
      <c r="Q59" s="6"/>
    </row>
    <row r="60" spans="1:17" x14ac:dyDescent="0.2">
      <c r="A60" s="6"/>
      <c r="B60" s="6"/>
      <c r="C60" s="6"/>
      <c r="D60" s="6"/>
      <c r="E60" s="6"/>
      <c r="F60" s="6"/>
      <c r="G60" s="6"/>
      <c r="H60" s="6"/>
      <c r="I60" s="6"/>
      <c r="J60" s="6"/>
      <c r="K60" s="6"/>
      <c r="L60" s="6"/>
      <c r="M60" s="6"/>
      <c r="N60" s="6"/>
      <c r="O60" s="6"/>
      <c r="P60" s="6"/>
      <c r="Q60" s="6"/>
    </row>
    <row r="61" spans="1:17" x14ac:dyDescent="0.2">
      <c r="A61" s="6"/>
      <c r="B61" s="6"/>
      <c r="C61" s="6"/>
      <c r="D61" s="6"/>
      <c r="E61" s="6"/>
      <c r="F61" s="6"/>
      <c r="G61" s="6"/>
      <c r="H61" s="6"/>
      <c r="I61" s="6"/>
      <c r="J61" s="6"/>
      <c r="K61" s="6"/>
      <c r="L61" s="6"/>
      <c r="M61" s="6"/>
      <c r="N61" s="6"/>
      <c r="O61" s="6"/>
      <c r="P61" s="6"/>
      <c r="Q61" s="6"/>
    </row>
    <row r="62" spans="1:17" x14ac:dyDescent="0.2">
      <c r="A62" s="6"/>
      <c r="B62" s="6"/>
      <c r="C62" s="6"/>
      <c r="D62" s="6"/>
      <c r="E62" s="6"/>
      <c r="F62" s="6"/>
      <c r="G62" s="6"/>
      <c r="H62" s="6"/>
      <c r="I62" s="6"/>
      <c r="J62" s="6"/>
      <c r="K62" s="6"/>
      <c r="L62" s="6"/>
      <c r="M62" s="6"/>
      <c r="N62" s="6"/>
      <c r="O62" s="6"/>
      <c r="P62" s="6"/>
      <c r="Q62" s="6"/>
    </row>
    <row r="63" spans="1:17" x14ac:dyDescent="0.2">
      <c r="A63" s="6"/>
      <c r="B63" s="6"/>
      <c r="C63" s="6"/>
      <c r="D63" s="6"/>
      <c r="E63" s="6"/>
      <c r="F63" s="6"/>
      <c r="G63" s="6"/>
      <c r="H63" s="6"/>
      <c r="I63" s="6"/>
      <c r="J63" s="6"/>
      <c r="K63" s="6"/>
      <c r="L63" s="6"/>
      <c r="M63" s="6"/>
      <c r="N63" s="6"/>
      <c r="O63" s="6"/>
      <c r="P63" s="6"/>
      <c r="Q63" s="6"/>
    </row>
    <row r="64" spans="1:17" x14ac:dyDescent="0.2">
      <c r="A64" s="6"/>
      <c r="B64" s="6"/>
      <c r="C64" s="6"/>
      <c r="D64" s="6"/>
      <c r="E64" s="6"/>
      <c r="F64" s="6"/>
      <c r="G64" s="6"/>
      <c r="H64" s="6"/>
      <c r="I64" s="6"/>
      <c r="J64" s="6"/>
      <c r="K64" s="6"/>
      <c r="L64" s="6"/>
      <c r="M64" s="6"/>
      <c r="N64" s="6"/>
      <c r="O64" s="6"/>
      <c r="P64" s="6"/>
      <c r="Q64" s="6"/>
    </row>
    <row r="65" spans="1:17" x14ac:dyDescent="0.2">
      <c r="A65" s="6"/>
      <c r="B65" s="6"/>
      <c r="C65" s="6"/>
      <c r="D65" s="6"/>
      <c r="E65" s="6"/>
      <c r="F65" s="6"/>
      <c r="G65" s="6"/>
      <c r="H65" s="6"/>
      <c r="I65" s="6"/>
      <c r="J65" s="6"/>
      <c r="K65" s="6"/>
      <c r="L65" s="6"/>
      <c r="M65" s="6"/>
      <c r="N65" s="6"/>
      <c r="O65" s="6"/>
      <c r="P65" s="6"/>
      <c r="Q65" s="6"/>
    </row>
    <row r="66" spans="1:17" x14ac:dyDescent="0.2">
      <c r="A66" s="6"/>
      <c r="B66" s="6"/>
      <c r="C66" s="6"/>
      <c r="D66" s="6"/>
      <c r="E66" s="6"/>
      <c r="F66" s="6"/>
      <c r="G66" s="6"/>
      <c r="H66" s="6"/>
      <c r="I66" s="6"/>
      <c r="J66" s="6"/>
      <c r="K66" s="6"/>
      <c r="L66" s="6"/>
      <c r="M66" s="6"/>
      <c r="N66" s="6"/>
      <c r="O66" s="6"/>
      <c r="P66" s="6"/>
      <c r="Q66" s="6"/>
    </row>
    <row r="67" spans="1:17" x14ac:dyDescent="0.2">
      <c r="A67" s="6"/>
      <c r="B67" s="6"/>
      <c r="C67" s="6"/>
      <c r="D67" s="6"/>
      <c r="E67" s="6"/>
      <c r="F67" s="6"/>
      <c r="G67" s="6"/>
      <c r="H67" s="6"/>
      <c r="I67" s="6"/>
      <c r="J67" s="6"/>
      <c r="K67" s="6"/>
      <c r="L67" s="6"/>
      <c r="M67" s="6"/>
      <c r="N67" s="6"/>
      <c r="O67" s="6"/>
      <c r="P67" s="6"/>
      <c r="Q67" s="6"/>
    </row>
    <row r="68" spans="1:17" x14ac:dyDescent="0.2">
      <c r="A68" s="6"/>
      <c r="B68" s="6"/>
      <c r="C68" s="6"/>
      <c r="D68" s="6"/>
      <c r="E68" s="6"/>
      <c r="F68" s="6"/>
      <c r="G68" s="6"/>
      <c r="H68" s="6"/>
      <c r="I68" s="6"/>
      <c r="J68" s="6"/>
      <c r="K68" s="6"/>
      <c r="L68" s="6"/>
      <c r="M68" s="6"/>
      <c r="N68" s="6"/>
      <c r="O68" s="6"/>
      <c r="P68" s="6"/>
      <c r="Q68" s="6"/>
    </row>
    <row r="69" spans="1:17" x14ac:dyDescent="0.2">
      <c r="A69" s="6"/>
      <c r="B69" s="6"/>
      <c r="C69" s="6"/>
      <c r="D69" s="6"/>
      <c r="E69" s="6"/>
      <c r="F69" s="6"/>
      <c r="G69" s="6"/>
      <c r="H69" s="6"/>
      <c r="I69" s="6"/>
      <c r="J69" s="6"/>
      <c r="K69" s="6"/>
      <c r="L69" s="6"/>
      <c r="M69" s="6"/>
      <c r="N69" s="6"/>
      <c r="O69" s="6"/>
      <c r="P69" s="6"/>
      <c r="Q69" s="6"/>
    </row>
    <row r="70" spans="1:17" x14ac:dyDescent="0.2">
      <c r="A70" s="6"/>
      <c r="B70" s="6"/>
      <c r="C70" s="6"/>
      <c r="D70" s="6"/>
      <c r="E70" s="6"/>
      <c r="F70" s="6"/>
      <c r="G70" s="6"/>
      <c r="H70" s="6"/>
      <c r="I70" s="6"/>
      <c r="J70" s="6"/>
      <c r="K70" s="6"/>
      <c r="L70" s="6"/>
      <c r="M70" s="6"/>
      <c r="N70" s="6"/>
      <c r="O70" s="6"/>
      <c r="P70" s="6"/>
      <c r="Q70" s="6"/>
    </row>
    <row r="71" spans="1:17" x14ac:dyDescent="0.2">
      <c r="A71" s="6"/>
      <c r="B71" s="6"/>
      <c r="C71" s="6"/>
      <c r="D71" s="6"/>
      <c r="E71" s="6"/>
      <c r="F71" s="6"/>
      <c r="G71" s="6"/>
      <c r="H71" s="6"/>
      <c r="I71" s="6"/>
      <c r="J71" s="6"/>
      <c r="K71" s="6"/>
      <c r="L71" s="6"/>
      <c r="M71" s="6"/>
      <c r="N71" s="6"/>
      <c r="O71" s="6"/>
      <c r="P71" s="6"/>
      <c r="Q71" s="6"/>
    </row>
    <row r="72" spans="1:17" x14ac:dyDescent="0.2">
      <c r="A72" s="6"/>
      <c r="B72" s="6"/>
      <c r="C72" s="6"/>
      <c r="D72" s="6"/>
      <c r="E72" s="6"/>
      <c r="F72" s="6"/>
      <c r="G72" s="6"/>
      <c r="H72" s="6"/>
      <c r="I72" s="6"/>
      <c r="J72" s="6"/>
      <c r="K72" s="6"/>
      <c r="L72" s="6"/>
      <c r="M72" s="6"/>
      <c r="N72" s="6"/>
      <c r="O72" s="6"/>
      <c r="P72" s="6"/>
      <c r="Q72" s="6"/>
    </row>
    <row r="73" spans="1:17" x14ac:dyDescent="0.2">
      <c r="A73" s="6"/>
      <c r="B73" s="6"/>
      <c r="C73" s="6"/>
      <c r="D73" s="6"/>
      <c r="E73" s="6"/>
      <c r="F73" s="6"/>
      <c r="G73" s="6"/>
      <c r="H73" s="6"/>
      <c r="I73" s="6"/>
      <c r="J73" s="6"/>
      <c r="K73" s="6"/>
      <c r="L73" s="6"/>
      <c r="M73" s="6"/>
      <c r="N73" s="6"/>
      <c r="O73" s="6"/>
      <c r="P73" s="6"/>
      <c r="Q73" s="6"/>
    </row>
    <row r="74" spans="1:17" x14ac:dyDescent="0.2">
      <c r="A74" s="6"/>
      <c r="B74" s="6"/>
      <c r="C74" s="6"/>
      <c r="D74" s="6"/>
      <c r="E74" s="6"/>
      <c r="F74" s="6"/>
      <c r="G74" s="6"/>
      <c r="H74" s="6"/>
      <c r="I74" s="6"/>
      <c r="J74" s="6"/>
      <c r="K74" s="6"/>
      <c r="L74" s="6"/>
      <c r="M74" s="6"/>
      <c r="N74" s="6"/>
      <c r="O74" s="6"/>
      <c r="P74" s="6"/>
      <c r="Q74" s="6"/>
    </row>
    <row r="75" spans="1:17" x14ac:dyDescent="0.2">
      <c r="A75" s="6"/>
      <c r="B75" s="6"/>
      <c r="C75" s="6"/>
      <c r="D75" s="6"/>
      <c r="E75" s="6"/>
      <c r="F75" s="6"/>
      <c r="G75" s="6"/>
      <c r="H75" s="6"/>
      <c r="I75" s="6"/>
      <c r="J75" s="6"/>
      <c r="K75" s="6"/>
      <c r="L75" s="6"/>
      <c r="M75" s="6"/>
      <c r="N75" s="6"/>
      <c r="O75" s="6"/>
      <c r="P75" s="6"/>
      <c r="Q75" s="6"/>
    </row>
    <row r="76" spans="1:17" x14ac:dyDescent="0.2">
      <c r="A76" s="6"/>
      <c r="B76" s="6"/>
      <c r="C76" s="6"/>
      <c r="D76" s="6"/>
      <c r="E76" s="6"/>
      <c r="F76" s="6"/>
      <c r="G76" s="6"/>
      <c r="H76" s="6"/>
      <c r="I76" s="6"/>
      <c r="J76" s="6"/>
      <c r="K76" s="6"/>
      <c r="L76" s="6"/>
      <c r="M76" s="6"/>
      <c r="N76" s="6"/>
      <c r="O76" s="6"/>
      <c r="P76" s="6"/>
      <c r="Q76" s="6"/>
    </row>
    <row r="77" spans="1:17" x14ac:dyDescent="0.2">
      <c r="A77" s="6"/>
      <c r="B77" s="6"/>
      <c r="C77" s="6"/>
      <c r="D77" s="6"/>
      <c r="E77" s="6"/>
      <c r="F77" s="6"/>
      <c r="G77" s="6"/>
      <c r="H77" s="6"/>
      <c r="I77" s="6"/>
      <c r="J77" s="6"/>
      <c r="K77" s="6"/>
      <c r="L77" s="6"/>
      <c r="M77" s="6"/>
      <c r="N77" s="6"/>
      <c r="O77" s="6"/>
      <c r="P77" s="6"/>
      <c r="Q77" s="6"/>
    </row>
    <row r="78" spans="1:17" x14ac:dyDescent="0.2">
      <c r="A78" s="6"/>
      <c r="B78" s="6"/>
      <c r="C78" s="6"/>
      <c r="D78" s="6"/>
      <c r="E78" s="6"/>
      <c r="F78" s="6"/>
      <c r="G78" s="6"/>
      <c r="H78" s="6"/>
      <c r="I78" s="6"/>
      <c r="J78" s="6"/>
      <c r="K78" s="6"/>
      <c r="L78" s="6"/>
      <c r="M78" s="6"/>
      <c r="N78" s="6"/>
      <c r="O78" s="6"/>
      <c r="P78" s="6"/>
      <c r="Q78" s="6"/>
    </row>
    <row r="79" spans="1:17" x14ac:dyDescent="0.2">
      <c r="A79" s="6"/>
      <c r="B79" s="6"/>
      <c r="C79" s="6"/>
      <c r="D79" s="6"/>
      <c r="E79" s="6"/>
      <c r="F79" s="6"/>
      <c r="G79" s="6"/>
      <c r="H79" s="6"/>
      <c r="I79" s="6"/>
      <c r="J79" s="6"/>
      <c r="K79" s="6"/>
      <c r="L79" s="6"/>
      <c r="M79" s="6"/>
      <c r="N79" s="6"/>
      <c r="O79" s="6"/>
      <c r="P79" s="6"/>
      <c r="Q79" s="6"/>
    </row>
    <row r="80" spans="1:17" x14ac:dyDescent="0.2">
      <c r="A80" s="6"/>
      <c r="B80" s="6"/>
      <c r="C80" s="6"/>
      <c r="D80" s="6"/>
      <c r="E80" s="6"/>
      <c r="F80" s="6"/>
      <c r="G80" s="6"/>
      <c r="H80" s="6"/>
      <c r="I80" s="6"/>
      <c r="J80" s="6"/>
      <c r="K80" s="6"/>
      <c r="L80" s="6"/>
      <c r="M80" s="6"/>
      <c r="N80" s="6"/>
      <c r="O80" s="6"/>
      <c r="P80" s="6"/>
      <c r="Q80" s="6"/>
    </row>
    <row r="81" spans="1:17" x14ac:dyDescent="0.2">
      <c r="A81" s="6"/>
      <c r="B81" s="6"/>
      <c r="C81" s="6"/>
      <c r="D81" s="6"/>
      <c r="E81" s="6"/>
      <c r="F81" s="6"/>
      <c r="G81" s="6"/>
      <c r="H81" s="6"/>
      <c r="I81" s="6"/>
      <c r="J81" s="6"/>
      <c r="K81" s="6"/>
      <c r="L81" s="6"/>
      <c r="M81" s="6"/>
      <c r="N81" s="6"/>
      <c r="O81" s="6"/>
      <c r="P81" s="6"/>
      <c r="Q81" s="6"/>
    </row>
    <row r="82" spans="1:17" x14ac:dyDescent="0.2">
      <c r="A82" s="6"/>
      <c r="B82" s="6"/>
      <c r="C82" s="6"/>
      <c r="D82" s="6"/>
      <c r="E82" s="6"/>
      <c r="F82" s="6"/>
      <c r="G82" s="6"/>
      <c r="H82" s="6"/>
      <c r="I82" s="6"/>
      <c r="J82" s="6"/>
      <c r="K82" s="6"/>
      <c r="L82" s="6"/>
      <c r="M82" s="6"/>
      <c r="N82" s="6"/>
      <c r="O82" s="6"/>
      <c r="P82" s="6"/>
      <c r="Q82" s="6"/>
    </row>
    <row r="83" spans="1:17" x14ac:dyDescent="0.2">
      <c r="A83" s="6"/>
      <c r="B83" s="6"/>
      <c r="C83" s="6"/>
      <c r="D83" s="6"/>
      <c r="E83" s="6"/>
      <c r="F83" s="6"/>
      <c r="G83" s="6"/>
      <c r="H83" s="6"/>
      <c r="I83" s="6"/>
      <c r="J83" s="6"/>
      <c r="K83" s="6"/>
      <c r="L83" s="6"/>
      <c r="M83" s="6"/>
      <c r="N83" s="6"/>
      <c r="O83" s="6"/>
      <c r="P83" s="6"/>
      <c r="Q83" s="6"/>
    </row>
    <row r="84" spans="1:17" x14ac:dyDescent="0.2">
      <c r="A84" s="6"/>
      <c r="B84" s="6"/>
      <c r="C84" s="6"/>
      <c r="D84" s="6"/>
      <c r="E84" s="6"/>
      <c r="F84" s="6"/>
      <c r="G84" s="6"/>
      <c r="H84" s="6"/>
      <c r="I84" s="6"/>
      <c r="J84" s="6"/>
      <c r="K84" s="6"/>
      <c r="L84" s="6"/>
      <c r="M84" s="6"/>
      <c r="N84" s="6"/>
      <c r="O84" s="6"/>
      <c r="P84" s="6"/>
      <c r="Q84" s="6"/>
    </row>
    <row r="85" spans="1:17" x14ac:dyDescent="0.2">
      <c r="A85" s="6"/>
      <c r="B85" s="6"/>
      <c r="C85" s="6"/>
      <c r="D85" s="6"/>
      <c r="E85" s="6"/>
      <c r="F85" s="6"/>
      <c r="G85" s="6"/>
      <c r="H85" s="6"/>
      <c r="I85" s="6"/>
      <c r="J85" s="6"/>
      <c r="K85" s="6"/>
      <c r="L85" s="6"/>
      <c r="M85" s="6"/>
      <c r="N85" s="6"/>
      <c r="O85" s="6"/>
      <c r="P85" s="6"/>
      <c r="Q85" s="6"/>
    </row>
    <row r="86" spans="1:17" x14ac:dyDescent="0.2">
      <c r="A86" s="6"/>
      <c r="B86" s="6"/>
      <c r="C86" s="6"/>
      <c r="D86" s="6"/>
      <c r="E86" s="6"/>
      <c r="F86" s="6"/>
      <c r="G86" s="6"/>
      <c r="H86" s="6"/>
      <c r="I86" s="6"/>
      <c r="J86" s="6"/>
      <c r="K86" s="6"/>
      <c r="L86" s="6"/>
      <c r="M86" s="6"/>
      <c r="N86" s="6"/>
      <c r="O86" s="6"/>
      <c r="P86" s="6"/>
      <c r="Q86" s="6"/>
    </row>
    <row r="87" spans="1:17" x14ac:dyDescent="0.2">
      <c r="A87" s="6"/>
      <c r="B87" s="6"/>
      <c r="C87" s="6"/>
      <c r="D87" s="6"/>
      <c r="E87" s="6"/>
      <c r="F87" s="6"/>
      <c r="G87" s="6"/>
      <c r="H87" s="6"/>
      <c r="I87" s="6"/>
      <c r="J87" s="6"/>
      <c r="K87" s="6"/>
      <c r="L87" s="6"/>
      <c r="M87" s="6"/>
      <c r="N87" s="6"/>
      <c r="O87" s="6"/>
      <c r="P87" s="6"/>
      <c r="Q87" s="6"/>
    </row>
    <row r="88" spans="1:17" x14ac:dyDescent="0.2">
      <c r="A88" s="6"/>
      <c r="B88" s="6"/>
      <c r="C88" s="6"/>
      <c r="D88" s="6"/>
      <c r="E88" s="6"/>
      <c r="F88" s="6"/>
      <c r="G88" s="6"/>
      <c r="H88" s="6"/>
      <c r="I88" s="6"/>
      <c r="J88" s="6"/>
      <c r="K88" s="6"/>
      <c r="L88" s="6"/>
      <c r="M88" s="6"/>
      <c r="N88" s="6"/>
      <c r="O88" s="6"/>
      <c r="P88" s="6"/>
      <c r="Q88" s="6"/>
    </row>
  </sheetData>
  <sheetProtection password="8DC9" sheet="1" objects="1" scenarios="1" selectLockedCells="1"/>
  <mergeCells count="4">
    <mergeCell ref="E16:H16"/>
    <mergeCell ref="E17:H17"/>
    <mergeCell ref="C21:I21"/>
    <mergeCell ref="C20:I20"/>
  </mergeCells>
  <pageMargins left="0.7" right="0.7" top="0.78740157499999996" bottom="0.78740157499999996"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Fill="0" autoLine="0" autoPict="0">
                <anchor moveWithCells="1">
                  <from>
                    <xdr:col>5</xdr:col>
                    <xdr:colOff>257175</xdr:colOff>
                    <xdr:row>5</xdr:row>
                    <xdr:rowOff>19050</xdr:rowOff>
                  </from>
                  <to>
                    <xdr:col>8</xdr:col>
                    <xdr:colOff>371475</xdr:colOff>
                    <xdr:row>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7" sqref="C7:F7"/>
    </sheetView>
  </sheetViews>
  <sheetFormatPr baseColWidth="10" defaultRowHeight="12.75" x14ac:dyDescent="0.2"/>
  <sheetData>
    <row r="1" spans="1:6" x14ac:dyDescent="0.2">
      <c r="B1" s="1" t="s">
        <v>0</v>
      </c>
      <c r="C1" s="1" t="s">
        <v>1</v>
      </c>
      <c r="D1" s="1" t="s">
        <v>2</v>
      </c>
      <c r="E1" s="1" t="s">
        <v>4</v>
      </c>
      <c r="F1" s="1" t="s">
        <v>11</v>
      </c>
    </row>
    <row r="2" spans="1:6" x14ac:dyDescent="0.2">
      <c r="A2" t="s">
        <v>25</v>
      </c>
      <c r="B2" s="1" t="s">
        <v>7</v>
      </c>
      <c r="C2" s="2">
        <v>0.7</v>
      </c>
      <c r="D2" s="2">
        <v>0.7</v>
      </c>
      <c r="E2" s="2">
        <v>0.7</v>
      </c>
      <c r="F2" s="2">
        <v>0.7</v>
      </c>
    </row>
    <row r="3" spans="1:6" x14ac:dyDescent="0.2">
      <c r="A3" t="s">
        <v>29</v>
      </c>
      <c r="B3" s="1">
        <v>45</v>
      </c>
      <c r="C3" s="3">
        <v>0.83</v>
      </c>
      <c r="D3" s="3">
        <v>0.8</v>
      </c>
      <c r="E3" s="3">
        <v>0.83</v>
      </c>
      <c r="F3" s="3">
        <v>0.8</v>
      </c>
    </row>
    <row r="4" spans="1:6" x14ac:dyDescent="0.2">
      <c r="A4" t="s">
        <v>30</v>
      </c>
      <c r="B4" s="1">
        <v>46</v>
      </c>
      <c r="C4" s="3">
        <v>0.83</v>
      </c>
      <c r="D4" s="3">
        <v>0.8</v>
      </c>
      <c r="E4" s="3">
        <v>0</v>
      </c>
      <c r="F4" s="3">
        <v>0</v>
      </c>
    </row>
    <row r="5" spans="1:6" x14ac:dyDescent="0.2">
      <c r="A5" t="s">
        <v>31</v>
      </c>
      <c r="B5" s="1">
        <v>47</v>
      </c>
      <c r="C5" s="3">
        <v>1.66</v>
      </c>
      <c r="D5" s="3">
        <v>1.6</v>
      </c>
      <c r="E5" s="3">
        <v>1.66</v>
      </c>
      <c r="F5" s="3">
        <v>1.6</v>
      </c>
    </row>
    <row r="6" spans="1:6" x14ac:dyDescent="0.2">
      <c r="A6" t="s">
        <v>34</v>
      </c>
      <c r="B6" s="1" t="s">
        <v>34</v>
      </c>
      <c r="C6" s="3" t="s">
        <v>34</v>
      </c>
      <c r="D6" s="3" t="s">
        <v>34</v>
      </c>
      <c r="E6" s="3" t="s">
        <v>34</v>
      </c>
      <c r="F6" s="3" t="s">
        <v>34</v>
      </c>
    </row>
    <row r="7" spans="1:6" x14ac:dyDescent="0.2">
      <c r="A7" t="s">
        <v>32</v>
      </c>
      <c r="B7" s="1" t="s">
        <v>3</v>
      </c>
      <c r="C7" s="39">
        <f>(OWA!$E$6+OWA!$E$7)*2</f>
        <v>60</v>
      </c>
      <c r="D7" s="39"/>
      <c r="E7" s="39"/>
      <c r="F7" s="39"/>
    </row>
  </sheetData>
  <mergeCells count="1">
    <mergeCell ref="C7:F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7" sqref="C7:F7"/>
    </sheetView>
  </sheetViews>
  <sheetFormatPr baseColWidth="10" defaultRowHeight="12.75" x14ac:dyDescent="0.2"/>
  <sheetData>
    <row r="1" spans="1:6" x14ac:dyDescent="0.2">
      <c r="B1" s="1" t="s">
        <v>0</v>
      </c>
      <c r="C1" s="1" t="s">
        <v>1</v>
      </c>
      <c r="D1" s="1" t="s">
        <v>2</v>
      </c>
      <c r="E1" s="1" t="s">
        <v>4</v>
      </c>
      <c r="F1" s="1" t="s">
        <v>11</v>
      </c>
    </row>
    <row r="2" spans="1:6" x14ac:dyDescent="0.2">
      <c r="A2" t="s">
        <v>25</v>
      </c>
      <c r="B2" s="1" t="s">
        <v>7</v>
      </c>
      <c r="C2" s="2">
        <v>0.7</v>
      </c>
      <c r="D2" s="2">
        <v>0.7</v>
      </c>
      <c r="E2" s="2">
        <v>0.7</v>
      </c>
      <c r="F2" s="2">
        <v>0.7</v>
      </c>
    </row>
    <row r="3" spans="1:6" x14ac:dyDescent="0.2">
      <c r="A3" t="s">
        <v>29</v>
      </c>
      <c r="B3" s="1">
        <v>45</v>
      </c>
      <c r="C3" s="3">
        <v>0.83</v>
      </c>
      <c r="D3" s="3">
        <v>0.8</v>
      </c>
      <c r="E3" s="3">
        <v>0.83</v>
      </c>
      <c r="F3" s="3">
        <v>0.8</v>
      </c>
    </row>
    <row r="4" spans="1:6" x14ac:dyDescent="0.2">
      <c r="A4" t="s">
        <v>30</v>
      </c>
      <c r="B4" s="1">
        <v>46</v>
      </c>
      <c r="C4" s="3">
        <v>0.83</v>
      </c>
      <c r="D4" s="3">
        <v>0.8</v>
      </c>
      <c r="E4" s="3">
        <v>0</v>
      </c>
      <c r="F4" s="3">
        <v>0</v>
      </c>
    </row>
    <row r="5" spans="1:6" x14ac:dyDescent="0.2">
      <c r="A5" t="s">
        <v>31</v>
      </c>
      <c r="B5" s="1">
        <v>47</v>
      </c>
      <c r="C5" s="3">
        <v>1.66</v>
      </c>
      <c r="D5" s="3">
        <v>1.6</v>
      </c>
      <c r="E5" s="3">
        <v>1.66</v>
      </c>
      <c r="F5" s="3">
        <v>1.6</v>
      </c>
    </row>
    <row r="6" spans="1:6" x14ac:dyDescent="0.2">
      <c r="A6" t="s">
        <v>26</v>
      </c>
      <c r="B6" s="1" t="s">
        <v>5</v>
      </c>
      <c r="C6" s="40">
        <f>C7*1.6</f>
        <v>96</v>
      </c>
      <c r="D6" s="40"/>
      <c r="E6" s="40"/>
      <c r="F6" s="40"/>
    </row>
    <row r="7" spans="1:6" x14ac:dyDescent="0.2">
      <c r="A7" t="s">
        <v>33</v>
      </c>
      <c r="B7" s="1" t="s">
        <v>6</v>
      </c>
      <c r="C7" s="39">
        <f>(OWA!$E$6+OWA!$E$7)*2</f>
        <v>60</v>
      </c>
      <c r="D7" s="39"/>
      <c r="E7" s="39"/>
      <c r="F7" s="39"/>
    </row>
  </sheetData>
  <mergeCells count="2">
    <mergeCell ref="C6:F6"/>
    <mergeCell ref="C7:F7"/>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7" sqref="C7:F7"/>
    </sheetView>
  </sheetViews>
  <sheetFormatPr baseColWidth="10" defaultRowHeight="12.75" x14ac:dyDescent="0.2"/>
  <sheetData>
    <row r="1" spans="1:6" x14ac:dyDescent="0.2">
      <c r="B1" s="1" t="s">
        <v>0</v>
      </c>
      <c r="C1" s="1" t="s">
        <v>1</v>
      </c>
      <c r="D1" s="1" t="s">
        <v>2</v>
      </c>
      <c r="E1" s="1" t="s">
        <v>4</v>
      </c>
      <c r="F1" s="1" t="s">
        <v>11</v>
      </c>
    </row>
    <row r="2" spans="1:6" x14ac:dyDescent="0.2">
      <c r="A2" t="s">
        <v>25</v>
      </c>
      <c r="B2" s="1" t="s">
        <v>7</v>
      </c>
      <c r="C2" s="2">
        <v>0.7</v>
      </c>
      <c r="D2" s="2">
        <v>0.7</v>
      </c>
      <c r="E2" s="2">
        <v>0.7</v>
      </c>
      <c r="F2" s="2">
        <v>0.7</v>
      </c>
    </row>
    <row r="3" spans="1:6" x14ac:dyDescent="0.2">
      <c r="A3" t="s">
        <v>29</v>
      </c>
      <c r="B3" s="1" t="s">
        <v>8</v>
      </c>
      <c r="C3" s="3">
        <v>0.83</v>
      </c>
      <c r="D3" s="3">
        <v>0.8</v>
      </c>
      <c r="E3" s="3">
        <v>0.83</v>
      </c>
      <c r="F3" s="3">
        <v>0.8</v>
      </c>
    </row>
    <row r="4" spans="1:6" x14ac:dyDescent="0.2">
      <c r="A4" t="s">
        <v>30</v>
      </c>
      <c r="B4" s="1" t="s">
        <v>9</v>
      </c>
      <c r="C4" s="3">
        <v>0.83</v>
      </c>
      <c r="D4" s="3">
        <v>0.8</v>
      </c>
      <c r="E4" s="3">
        <v>0</v>
      </c>
      <c r="F4" s="3">
        <v>0</v>
      </c>
    </row>
    <row r="5" spans="1:6" x14ac:dyDescent="0.2">
      <c r="A5" t="s">
        <v>31</v>
      </c>
      <c r="B5" s="1" t="s">
        <v>10</v>
      </c>
      <c r="C5" s="3">
        <v>1.66</v>
      </c>
      <c r="D5" s="3">
        <v>1.6</v>
      </c>
      <c r="E5" s="3">
        <v>1.66</v>
      </c>
      <c r="F5" s="3">
        <v>1.6</v>
      </c>
    </row>
    <row r="6" spans="1:6" x14ac:dyDescent="0.2">
      <c r="A6" t="s">
        <v>34</v>
      </c>
      <c r="B6" s="1" t="s">
        <v>34</v>
      </c>
      <c r="C6" s="3" t="s">
        <v>34</v>
      </c>
      <c r="D6" s="3" t="s">
        <v>34</v>
      </c>
      <c r="E6" s="3" t="s">
        <v>34</v>
      </c>
      <c r="F6" s="3" t="s">
        <v>34</v>
      </c>
    </row>
    <row r="7" spans="1:6" x14ac:dyDescent="0.2">
      <c r="A7" t="s">
        <v>32</v>
      </c>
      <c r="B7" s="1" t="s">
        <v>3</v>
      </c>
      <c r="C7" s="39">
        <f>(OWA!$E$6+OWA!$E$7)*2</f>
        <v>60</v>
      </c>
      <c r="D7" s="39"/>
      <c r="E7" s="39"/>
      <c r="F7" s="39"/>
    </row>
  </sheetData>
  <mergeCells count="1">
    <mergeCell ref="C7:F7"/>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D9" sqref="D9"/>
    </sheetView>
  </sheetViews>
  <sheetFormatPr baseColWidth="10" defaultRowHeight="12.75" x14ac:dyDescent="0.2"/>
  <sheetData>
    <row r="1" spans="1:6" x14ac:dyDescent="0.2">
      <c r="B1" s="1" t="s">
        <v>0</v>
      </c>
      <c r="C1" s="1" t="s">
        <v>1</v>
      </c>
      <c r="D1" s="1" t="s">
        <v>2</v>
      </c>
      <c r="E1" s="1" t="s">
        <v>4</v>
      </c>
      <c r="F1" s="1" t="s">
        <v>11</v>
      </c>
    </row>
    <row r="2" spans="1:6" x14ac:dyDescent="0.2">
      <c r="A2" t="s">
        <v>25</v>
      </c>
      <c r="B2" s="1" t="s">
        <v>7</v>
      </c>
      <c r="C2" s="2">
        <v>0.7</v>
      </c>
      <c r="D2" s="2">
        <v>0.7</v>
      </c>
      <c r="E2" s="2">
        <v>0.7</v>
      </c>
      <c r="F2" s="2">
        <v>0.7</v>
      </c>
    </row>
    <row r="3" spans="1:6" x14ac:dyDescent="0.2">
      <c r="A3" t="s">
        <v>29</v>
      </c>
      <c r="B3" s="1" t="s">
        <v>8</v>
      </c>
      <c r="C3" s="3">
        <v>0.83</v>
      </c>
      <c r="D3" s="3">
        <v>0.8</v>
      </c>
      <c r="E3" s="3">
        <v>0.83</v>
      </c>
      <c r="F3" s="3">
        <v>0.8</v>
      </c>
    </row>
    <row r="4" spans="1:6" x14ac:dyDescent="0.2">
      <c r="A4" t="s">
        <v>30</v>
      </c>
      <c r="B4" s="1" t="s">
        <v>9</v>
      </c>
      <c r="C4" s="3">
        <v>0.83</v>
      </c>
      <c r="D4" s="3">
        <v>0.8</v>
      </c>
      <c r="E4" s="3">
        <v>0</v>
      </c>
      <c r="F4" s="3">
        <v>0</v>
      </c>
    </row>
    <row r="5" spans="1:6" x14ac:dyDescent="0.2">
      <c r="A5" t="s">
        <v>31</v>
      </c>
      <c r="B5" s="1" t="s">
        <v>10</v>
      </c>
      <c r="C5" s="3">
        <v>1.66</v>
      </c>
      <c r="D5" s="3">
        <v>1.6</v>
      </c>
      <c r="E5" s="3">
        <v>1.66</v>
      </c>
      <c r="F5" s="3">
        <v>1.6</v>
      </c>
    </row>
    <row r="6" spans="1:6" x14ac:dyDescent="0.2">
      <c r="A6" t="s">
        <v>26</v>
      </c>
      <c r="B6" s="1" t="s">
        <v>5</v>
      </c>
      <c r="C6" s="5">
        <f>C7*1.6</f>
        <v>96</v>
      </c>
      <c r="D6" s="5"/>
      <c r="E6" s="5"/>
      <c r="F6" s="5"/>
    </row>
    <row r="7" spans="1:6" x14ac:dyDescent="0.2">
      <c r="A7" t="s">
        <v>33</v>
      </c>
      <c r="B7" s="1" t="s">
        <v>6</v>
      </c>
      <c r="C7" s="39">
        <f>(OWA!$E$6+OWA!$E$7)*2</f>
        <v>60</v>
      </c>
      <c r="D7" s="39"/>
      <c r="E7" s="39"/>
      <c r="F7" s="39"/>
    </row>
    <row r="17" spans="7:12" x14ac:dyDescent="0.2">
      <c r="G17" t="s">
        <v>25</v>
      </c>
      <c r="H17" s="1" t="s">
        <v>7</v>
      </c>
      <c r="I17" s="2">
        <v>0.7</v>
      </c>
      <c r="J17" s="2">
        <v>0.7</v>
      </c>
      <c r="K17" s="2">
        <v>0.7</v>
      </c>
      <c r="L17" s="2">
        <v>0.7</v>
      </c>
    </row>
    <row r="18" spans="7:12" x14ac:dyDescent="0.2">
      <c r="G18" t="s">
        <v>29</v>
      </c>
      <c r="H18" s="1" t="s">
        <v>8</v>
      </c>
      <c r="I18" s="3">
        <v>0.83</v>
      </c>
      <c r="J18" s="3">
        <v>0.8</v>
      </c>
      <c r="K18" s="3">
        <v>0.83</v>
      </c>
      <c r="L18" s="3">
        <v>0.8</v>
      </c>
    </row>
    <row r="19" spans="7:12" x14ac:dyDescent="0.2">
      <c r="G19" t="s">
        <v>30</v>
      </c>
      <c r="H19" s="1" t="s">
        <v>9</v>
      </c>
      <c r="I19" s="3">
        <v>0.83</v>
      </c>
      <c r="J19" s="3">
        <v>0.8</v>
      </c>
      <c r="K19" s="3">
        <v>0</v>
      </c>
      <c r="L19" s="3">
        <v>0</v>
      </c>
    </row>
    <row r="20" spans="7:12" x14ac:dyDescent="0.2">
      <c r="G20" t="s">
        <v>31</v>
      </c>
      <c r="H20" s="1" t="s">
        <v>10</v>
      </c>
      <c r="I20" s="3">
        <v>1.66</v>
      </c>
      <c r="J20" s="3">
        <v>1.6</v>
      </c>
      <c r="K20" s="3">
        <v>1.66</v>
      </c>
      <c r="L20" s="3">
        <v>1.6</v>
      </c>
    </row>
    <row r="21" spans="7:12" x14ac:dyDescent="0.2">
      <c r="G21" t="s">
        <v>26</v>
      </c>
      <c r="H21" s="1" t="s">
        <v>5</v>
      </c>
      <c r="I21" s="5">
        <f>I22*1.6</f>
        <v>320</v>
      </c>
      <c r="J21" s="5"/>
      <c r="K21" s="5"/>
      <c r="L21" s="5"/>
    </row>
    <row r="22" spans="7:12" x14ac:dyDescent="0.2">
      <c r="G22" t="s">
        <v>33</v>
      </c>
      <c r="H22" s="1" t="s">
        <v>6</v>
      </c>
      <c r="I22" s="4">
        <f>OWA!$E$6*OWA!$E$7</f>
        <v>200</v>
      </c>
      <c r="J22" s="4"/>
      <c r="K22" s="4"/>
      <c r="L22" s="4"/>
    </row>
  </sheetData>
  <mergeCells count="1">
    <mergeCell ref="C7:F7"/>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7" sqref="C7:F7"/>
    </sheetView>
  </sheetViews>
  <sheetFormatPr baseColWidth="10" defaultRowHeight="12.75" x14ac:dyDescent="0.2"/>
  <sheetData>
    <row r="1" spans="1:6" x14ac:dyDescent="0.2">
      <c r="B1" s="1" t="s">
        <v>0</v>
      </c>
      <c r="C1" s="1" t="s">
        <v>1</v>
      </c>
      <c r="D1" s="1" t="s">
        <v>2</v>
      </c>
      <c r="E1" s="1" t="s">
        <v>4</v>
      </c>
      <c r="F1" s="1" t="s">
        <v>11</v>
      </c>
    </row>
    <row r="2" spans="1:6" x14ac:dyDescent="0.2">
      <c r="A2" t="s">
        <v>25</v>
      </c>
      <c r="B2" s="1" t="s">
        <v>7</v>
      </c>
      <c r="C2" s="2">
        <v>0.7</v>
      </c>
      <c r="D2" s="2">
        <v>0.7</v>
      </c>
      <c r="E2" s="2">
        <v>0.7</v>
      </c>
      <c r="F2" s="2">
        <v>0.7</v>
      </c>
    </row>
    <row r="3" spans="1:6" x14ac:dyDescent="0.2">
      <c r="A3" t="s">
        <v>29</v>
      </c>
      <c r="B3" s="1" t="s">
        <v>12</v>
      </c>
      <c r="C3" s="3">
        <v>0.83</v>
      </c>
      <c r="D3" s="3">
        <v>0.8</v>
      </c>
      <c r="E3" s="3">
        <v>0.83</v>
      </c>
      <c r="F3" s="3">
        <v>0.8</v>
      </c>
    </row>
    <row r="4" spans="1:6" x14ac:dyDescent="0.2">
      <c r="A4" t="s">
        <v>30</v>
      </c>
      <c r="B4" s="1" t="s">
        <v>13</v>
      </c>
      <c r="C4" s="3">
        <v>0.83</v>
      </c>
      <c r="D4" s="3">
        <v>0.8</v>
      </c>
      <c r="E4" s="3">
        <v>0</v>
      </c>
      <c r="F4" s="3">
        <v>0</v>
      </c>
    </row>
    <row r="5" spans="1:6" x14ac:dyDescent="0.2">
      <c r="A5" t="s">
        <v>31</v>
      </c>
      <c r="B5" s="1" t="s">
        <v>14</v>
      </c>
      <c r="C5" s="3">
        <v>1.66</v>
      </c>
      <c r="D5" s="3">
        <v>1.6</v>
      </c>
      <c r="E5" s="3">
        <v>1.66</v>
      </c>
      <c r="F5" s="3">
        <v>1.6</v>
      </c>
    </row>
    <row r="6" spans="1:6" x14ac:dyDescent="0.2">
      <c r="A6" t="s">
        <v>34</v>
      </c>
      <c r="B6" s="1" t="s">
        <v>34</v>
      </c>
      <c r="C6" s="3" t="s">
        <v>34</v>
      </c>
      <c r="D6" s="3" t="s">
        <v>34</v>
      </c>
      <c r="E6" s="3" t="s">
        <v>34</v>
      </c>
      <c r="F6" s="3" t="s">
        <v>34</v>
      </c>
    </row>
    <row r="7" spans="1:6" x14ac:dyDescent="0.2">
      <c r="A7" t="s">
        <v>32</v>
      </c>
      <c r="B7" s="1" t="s">
        <v>3</v>
      </c>
      <c r="C7" s="39">
        <f>(OWA!$E$6+OWA!$E$7)*2</f>
        <v>60</v>
      </c>
      <c r="D7" s="39"/>
      <c r="E7" s="39"/>
      <c r="F7" s="39"/>
    </row>
  </sheetData>
  <mergeCells count="1">
    <mergeCell ref="C7:F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7" sqref="C7:F7"/>
    </sheetView>
  </sheetViews>
  <sheetFormatPr baseColWidth="10" defaultRowHeight="12.75" x14ac:dyDescent="0.2"/>
  <sheetData>
    <row r="1" spans="1:6" x14ac:dyDescent="0.2">
      <c r="B1" s="1" t="s">
        <v>0</v>
      </c>
      <c r="C1" s="1" t="s">
        <v>1</v>
      </c>
      <c r="D1" s="1" t="s">
        <v>2</v>
      </c>
      <c r="E1" s="1" t="s">
        <v>4</v>
      </c>
      <c r="F1" s="1" t="s">
        <v>11</v>
      </c>
    </row>
    <row r="2" spans="1:6" x14ac:dyDescent="0.2">
      <c r="A2" t="s">
        <v>25</v>
      </c>
      <c r="B2" s="1" t="s">
        <v>7</v>
      </c>
      <c r="C2" s="2">
        <v>0.7</v>
      </c>
      <c r="D2" s="2">
        <v>0.7</v>
      </c>
      <c r="E2" s="2">
        <v>0.7</v>
      </c>
      <c r="F2" s="2">
        <v>0.7</v>
      </c>
    </row>
    <row r="3" spans="1:6" x14ac:dyDescent="0.2">
      <c r="A3" t="s">
        <v>29</v>
      </c>
      <c r="B3" s="1" t="s">
        <v>12</v>
      </c>
      <c r="C3" s="3">
        <v>0.83</v>
      </c>
      <c r="D3" s="3">
        <v>0.8</v>
      </c>
      <c r="E3" s="3">
        <v>0.83</v>
      </c>
      <c r="F3" s="3">
        <v>0.8</v>
      </c>
    </row>
    <row r="4" spans="1:6" x14ac:dyDescent="0.2">
      <c r="A4" t="s">
        <v>30</v>
      </c>
      <c r="B4" s="1" t="s">
        <v>13</v>
      </c>
      <c r="C4" s="3">
        <v>0.83</v>
      </c>
      <c r="D4" s="3">
        <v>0.8</v>
      </c>
      <c r="E4" s="3">
        <v>0</v>
      </c>
      <c r="F4" s="3">
        <v>0</v>
      </c>
    </row>
    <row r="5" spans="1:6" x14ac:dyDescent="0.2">
      <c r="A5" t="s">
        <v>31</v>
      </c>
      <c r="B5" s="1" t="s">
        <v>14</v>
      </c>
      <c r="C5" s="3">
        <v>1.66</v>
      </c>
      <c r="D5" s="3">
        <v>1.6</v>
      </c>
      <c r="E5" s="3">
        <v>1.66</v>
      </c>
      <c r="F5" s="3">
        <v>1.6</v>
      </c>
    </row>
    <row r="6" spans="1:6" x14ac:dyDescent="0.2">
      <c r="A6" t="s">
        <v>26</v>
      </c>
      <c r="B6" s="1" t="s">
        <v>15</v>
      </c>
      <c r="C6" s="40">
        <f>C7*1.6</f>
        <v>96</v>
      </c>
      <c r="D6" s="40"/>
      <c r="E6" s="40"/>
      <c r="F6" s="40"/>
    </row>
    <row r="7" spans="1:6" x14ac:dyDescent="0.2">
      <c r="A7" t="s">
        <v>33</v>
      </c>
      <c r="B7" s="1" t="s">
        <v>6</v>
      </c>
      <c r="C7" s="39">
        <f>(OWA!$E$6+OWA!$E$7)*2</f>
        <v>60</v>
      </c>
      <c r="D7" s="39"/>
      <c r="E7" s="39"/>
      <c r="F7" s="39"/>
    </row>
  </sheetData>
  <mergeCells count="2">
    <mergeCell ref="C6:F6"/>
    <mergeCell ref="C7:F7"/>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6" sqref="C6"/>
    </sheetView>
  </sheetViews>
  <sheetFormatPr baseColWidth="10" defaultRowHeight="12.75" x14ac:dyDescent="0.2"/>
  <sheetData>
    <row r="1" spans="1:6" x14ac:dyDescent="0.2">
      <c r="B1" s="1" t="s">
        <v>0</v>
      </c>
      <c r="C1" s="1" t="s">
        <v>1</v>
      </c>
      <c r="D1" s="1" t="s">
        <v>2</v>
      </c>
      <c r="E1" s="1" t="s">
        <v>4</v>
      </c>
      <c r="F1" s="1" t="s">
        <v>11</v>
      </c>
    </row>
    <row r="2" spans="1:6" x14ac:dyDescent="0.2">
      <c r="A2" t="s">
        <v>25</v>
      </c>
      <c r="B2" s="1" t="s">
        <v>7</v>
      </c>
      <c r="C2" s="2">
        <v>0.7</v>
      </c>
      <c r="D2" s="2">
        <v>0.7</v>
      </c>
      <c r="E2" s="2">
        <v>1.1000000000000001</v>
      </c>
      <c r="F2" s="2">
        <v>1.1000000000000001</v>
      </c>
    </row>
    <row r="3" spans="1:6" x14ac:dyDescent="0.2">
      <c r="A3" t="s">
        <v>29</v>
      </c>
      <c r="B3" s="1">
        <v>45</v>
      </c>
      <c r="C3" s="3">
        <v>0.83</v>
      </c>
      <c r="D3" s="3">
        <v>0.8</v>
      </c>
      <c r="E3" s="3">
        <v>1.66</v>
      </c>
      <c r="F3" s="3">
        <v>1.6</v>
      </c>
    </row>
    <row r="4" spans="1:6" x14ac:dyDescent="0.2">
      <c r="A4" t="s">
        <v>30</v>
      </c>
      <c r="B4" s="1">
        <v>46</v>
      </c>
      <c r="C4" s="3">
        <v>0.83</v>
      </c>
      <c r="D4" s="3">
        <v>0.8</v>
      </c>
      <c r="E4" s="3">
        <v>0.83</v>
      </c>
      <c r="F4" s="3">
        <v>0.8</v>
      </c>
    </row>
    <row r="5" spans="1:6" x14ac:dyDescent="0.2">
      <c r="A5" t="s">
        <v>31</v>
      </c>
      <c r="B5" s="1">
        <v>47</v>
      </c>
      <c r="C5" s="3">
        <v>1.66</v>
      </c>
      <c r="D5" s="3">
        <v>1.6</v>
      </c>
      <c r="E5" s="1">
        <v>0</v>
      </c>
      <c r="F5" s="1">
        <v>0</v>
      </c>
    </row>
    <row r="6" spans="1:6" x14ac:dyDescent="0.2">
      <c r="A6" t="s">
        <v>27</v>
      </c>
      <c r="B6" s="1">
        <v>819</v>
      </c>
      <c r="C6" s="2">
        <f>C7*0.42</f>
        <v>25.2</v>
      </c>
      <c r="D6" s="2">
        <f>C7*0.4</f>
        <v>24</v>
      </c>
      <c r="E6" s="2">
        <f>C7*0.42</f>
        <v>25.2</v>
      </c>
      <c r="F6" s="2">
        <f>C7*0.4</f>
        <v>24</v>
      </c>
    </row>
    <row r="7" spans="1:6" x14ac:dyDescent="0.2">
      <c r="A7" t="s">
        <v>33</v>
      </c>
      <c r="B7" s="1" t="s">
        <v>16</v>
      </c>
      <c r="C7" s="39">
        <f>(OWA!$E$6+OWA!$E$7)*2</f>
        <v>60</v>
      </c>
      <c r="D7" s="39"/>
      <c r="E7" s="39"/>
      <c r="F7" s="39"/>
    </row>
  </sheetData>
  <mergeCells count="1">
    <mergeCell ref="C7:F7"/>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E16" sqref="E16"/>
    </sheetView>
  </sheetViews>
  <sheetFormatPr baseColWidth="10" defaultRowHeight="12.75" x14ac:dyDescent="0.2"/>
  <sheetData>
    <row r="1" spans="1:7" x14ac:dyDescent="0.2">
      <c r="B1" s="1" t="s">
        <v>0</v>
      </c>
      <c r="C1" s="1" t="s">
        <v>1</v>
      </c>
      <c r="D1" s="1" t="s">
        <v>2</v>
      </c>
      <c r="E1" s="1" t="s">
        <v>4</v>
      </c>
      <c r="F1" s="1" t="s">
        <v>11</v>
      </c>
    </row>
    <row r="2" spans="1:7" x14ac:dyDescent="0.2">
      <c r="A2" t="s">
        <v>25</v>
      </c>
      <c r="B2" s="1" t="s">
        <v>7</v>
      </c>
      <c r="C2" s="2">
        <v>0.7</v>
      </c>
      <c r="D2" s="2">
        <v>0.7</v>
      </c>
      <c r="E2">
        <v>0</v>
      </c>
      <c r="F2">
        <v>0</v>
      </c>
    </row>
    <row r="3" spans="1:7" x14ac:dyDescent="0.2">
      <c r="A3" t="s">
        <v>29</v>
      </c>
      <c r="B3" s="1">
        <v>3500</v>
      </c>
      <c r="C3" s="3">
        <v>0.83</v>
      </c>
      <c r="D3" s="3">
        <v>0.8</v>
      </c>
      <c r="E3">
        <v>0</v>
      </c>
      <c r="F3">
        <v>0</v>
      </c>
      <c r="G3" s="1"/>
    </row>
    <row r="4" spans="1:7" x14ac:dyDescent="0.2">
      <c r="A4" t="s">
        <v>30</v>
      </c>
      <c r="B4" s="1">
        <v>3512</v>
      </c>
      <c r="C4" s="3">
        <v>0.83</v>
      </c>
      <c r="D4" s="3">
        <v>0.8</v>
      </c>
      <c r="E4">
        <v>0</v>
      </c>
      <c r="F4">
        <v>0</v>
      </c>
    </row>
    <row r="5" spans="1:7" x14ac:dyDescent="0.2">
      <c r="A5" t="s">
        <v>31</v>
      </c>
      <c r="B5" s="1">
        <v>3514</v>
      </c>
      <c r="C5" s="3">
        <v>1.66</v>
      </c>
      <c r="D5" s="3">
        <v>1.6</v>
      </c>
      <c r="E5">
        <v>0</v>
      </c>
      <c r="F5">
        <v>0</v>
      </c>
    </row>
    <row r="6" spans="1:7" x14ac:dyDescent="0.2">
      <c r="A6" t="s">
        <v>34</v>
      </c>
      <c r="B6" s="1" t="s">
        <v>34</v>
      </c>
      <c r="C6" s="3" t="s">
        <v>34</v>
      </c>
      <c r="D6" s="3" t="s">
        <v>34</v>
      </c>
      <c r="E6">
        <v>0</v>
      </c>
      <c r="F6">
        <v>0</v>
      </c>
    </row>
    <row r="7" spans="1:7" x14ac:dyDescent="0.2">
      <c r="A7" t="s">
        <v>32</v>
      </c>
      <c r="B7" s="4" t="s">
        <v>3</v>
      </c>
      <c r="C7" s="39">
        <f>(OWA!$E$6+OWA!$E$7)*2</f>
        <v>60</v>
      </c>
      <c r="D7" s="39"/>
      <c r="E7" s="11">
        <v>0</v>
      </c>
      <c r="F7">
        <v>0</v>
      </c>
    </row>
  </sheetData>
  <mergeCells count="1">
    <mergeCell ref="C7:D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OWA</vt:lpstr>
      <vt:lpstr>S3</vt:lpstr>
      <vt:lpstr>S3a</vt:lpstr>
      <vt:lpstr>S3cliq</vt:lpstr>
      <vt:lpstr>S3a cliq</vt:lpstr>
      <vt:lpstr>S15 cliq</vt:lpstr>
      <vt:lpstr>S15a cliq</vt:lpstr>
      <vt:lpstr>S19</vt:lpstr>
      <vt:lpstr>S15b</vt:lpstr>
      <vt:lpstr>OWA!Druckbereich</vt:lpstr>
    </vt:vector>
  </TitlesOfParts>
  <Company>Odenwald Faserplattenwerk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Plötzner</dc:creator>
  <cp:lastModifiedBy>Thomas Plötzner</cp:lastModifiedBy>
  <cp:lastPrinted>2018-09-21T05:46:05Z</cp:lastPrinted>
  <dcterms:created xsi:type="dcterms:W3CDTF">2018-08-27T08:31:31Z</dcterms:created>
  <dcterms:modified xsi:type="dcterms:W3CDTF">2019-01-31T09:05:31Z</dcterms:modified>
</cp:coreProperties>
</file>